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firstSheet="2" activeTab="2"/>
  </bookViews>
  <sheets>
    <sheet name="INFORME 1" sheetId="21" state="hidden" r:id="rId1"/>
    <sheet name="INFORME 2 ABRIL JUNIO" sheetId="22" state="hidden" r:id="rId2"/>
    <sheet name="INFORME 3 JULIO SEPTIEMBRE" sheetId="2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23" l="1"/>
  <c r="L21" i="23"/>
  <c r="K21" i="23"/>
  <c r="J21" i="23"/>
  <c r="I21" i="23"/>
  <c r="U20" i="23"/>
  <c r="P20" i="23"/>
  <c r="O20" i="23"/>
  <c r="N20" i="23"/>
  <c r="U19" i="23"/>
  <c r="P19" i="23"/>
  <c r="O19" i="23"/>
  <c r="N19" i="23"/>
  <c r="Q19" i="23" s="1"/>
  <c r="U18" i="23"/>
  <c r="P18" i="23"/>
  <c r="O18" i="23"/>
  <c r="N18" i="23"/>
  <c r="Q18" i="23" s="1"/>
  <c r="U17" i="23"/>
  <c r="P17" i="23"/>
  <c r="O17" i="23"/>
  <c r="N17" i="23"/>
  <c r="Q17" i="23" s="1"/>
  <c r="U16" i="23"/>
  <c r="P16" i="23"/>
  <c r="O16" i="23"/>
  <c r="N16" i="23"/>
  <c r="Q16" i="23" s="1"/>
  <c r="U15" i="23"/>
  <c r="Q15" i="23"/>
  <c r="P15" i="23"/>
  <c r="O15" i="23"/>
  <c r="N15" i="23"/>
  <c r="Q14" i="23"/>
  <c r="P14" i="23"/>
  <c r="O14" i="23"/>
  <c r="N14" i="23"/>
  <c r="Q13" i="23"/>
  <c r="P13" i="23"/>
  <c r="O13" i="23"/>
  <c r="N13" i="23"/>
  <c r="N21" i="23" l="1"/>
  <c r="Q20" i="23"/>
  <c r="N19" i="22" l="1"/>
  <c r="N18" i="22"/>
  <c r="Q18" i="22" s="1"/>
  <c r="N17" i="22"/>
  <c r="Q17" i="22" s="1"/>
  <c r="N16" i="22"/>
  <c r="Q16" i="22" s="1"/>
  <c r="N15" i="22"/>
  <c r="Q15" i="22" s="1"/>
  <c r="N14" i="22"/>
  <c r="N13" i="22"/>
  <c r="Q13" i="22" s="1"/>
  <c r="N12" i="22"/>
  <c r="Q12" i="22" s="1"/>
  <c r="M20" i="22"/>
  <c r="L20" i="22"/>
  <c r="K20" i="22"/>
  <c r="J20" i="22"/>
  <c r="I20" i="22"/>
  <c r="Q19" i="22"/>
  <c r="P19" i="22"/>
  <c r="O19" i="22"/>
  <c r="P18" i="22"/>
  <c r="O18" i="22"/>
  <c r="P17" i="22"/>
  <c r="O17" i="22"/>
  <c r="P16" i="22"/>
  <c r="O16" i="22"/>
  <c r="P15" i="22"/>
  <c r="O15" i="22"/>
  <c r="Q14" i="22"/>
  <c r="P14" i="22"/>
  <c r="O14" i="22"/>
  <c r="P13" i="22"/>
  <c r="O13" i="22"/>
  <c r="P12" i="22"/>
  <c r="O12" i="22"/>
  <c r="N20" i="22" l="1"/>
  <c r="M20" i="21"/>
  <c r="L20" i="21"/>
  <c r="K20" i="21"/>
  <c r="J20" i="21"/>
  <c r="I20" i="21"/>
  <c r="Q16" i="21" l="1"/>
  <c r="P16" i="21"/>
  <c r="O16" i="21"/>
  <c r="Q15" i="21"/>
  <c r="P15" i="21"/>
  <c r="O15" i="21"/>
  <c r="Q14" i="21"/>
  <c r="P14" i="21"/>
  <c r="O14" i="21"/>
  <c r="Q13" i="21"/>
  <c r="P13" i="21"/>
  <c r="O13" i="21"/>
  <c r="P12" i="21" l="1"/>
  <c r="O12" i="21"/>
  <c r="P19" i="21" l="1"/>
  <c r="O19" i="21"/>
  <c r="N19" i="21"/>
  <c r="P18" i="21"/>
  <c r="O18" i="21"/>
  <c r="N18" i="21"/>
  <c r="P17" i="21"/>
  <c r="O17" i="21"/>
  <c r="N17" i="21"/>
  <c r="Q17" i="21" s="1"/>
  <c r="Q12" i="21"/>
  <c r="N20" i="21" l="1"/>
  <c r="Q18" i="21"/>
  <c r="Q19" i="21"/>
</calcChain>
</file>

<file path=xl/sharedStrings.xml><?xml version="1.0" encoding="utf-8"?>
<sst xmlns="http://schemas.openxmlformats.org/spreadsheetml/2006/main" count="179" uniqueCount="48">
  <si>
    <t>Total</t>
  </si>
  <si>
    <t>Unidad responsable:</t>
  </si>
  <si>
    <t>Fecha de aprobación:</t>
  </si>
  <si>
    <t>Programa:</t>
  </si>
  <si>
    <t>Problemática que atiende:</t>
  </si>
  <si>
    <t>Nº.</t>
  </si>
  <si>
    <t>Subprograma</t>
  </si>
  <si>
    <t>UM</t>
  </si>
  <si>
    <t>Total de días programados para la ejecución</t>
  </si>
  <si>
    <t>Total de días utilizados en la ejecución</t>
  </si>
  <si>
    <t>Indicadores</t>
  </si>
  <si>
    <t>%</t>
  </si>
  <si>
    <t>Eficacia</t>
  </si>
  <si>
    <t>Eficiencia</t>
  </si>
  <si>
    <t>Economía</t>
  </si>
  <si>
    <t>Objetivo general del programa:</t>
  </si>
  <si>
    <t xml:space="preserve">Cantidad de metas programadas </t>
  </si>
  <si>
    <t xml:space="preserve">Cantidad de metas alcanzadas    </t>
  </si>
  <si>
    <t>Descripción de la obra, acción y/o actividad</t>
  </si>
  <si>
    <t>Monto de recursos ejercidos</t>
  </si>
  <si>
    <t>Monto de recursos programados</t>
  </si>
  <si>
    <t>Acumulado</t>
  </si>
  <si>
    <t>PODER JUDICIAL DEL ESTADO DE GUERRERO</t>
  </si>
  <si>
    <t>Ene-Mar</t>
  </si>
  <si>
    <t>Abr-Jun</t>
  </si>
  <si>
    <t>Jul-Sep</t>
  </si>
  <si>
    <t>Oct-Dic</t>
  </si>
  <si>
    <t>Reporte de avance del Programa Operativo Anual: Correspondiente al periodo del 1 de enero al 31 de marzo de 2018</t>
  </si>
  <si>
    <t>Hoja:    1     de 1</t>
  </si>
  <si>
    <t>OFICINA DE OBRAS Y MANTENIMIENTO</t>
  </si>
  <si>
    <t>IMPLEMENTACION Y DESARROLLO DEL SISTEMA DE JUSTICIA PENAL</t>
  </si>
  <si>
    <t>CONTAR CON LA INFRAESTRUCTURA NECESARIA PARA LA IMPLEMENTACION DEL SISTEMA DE JUSTICIA PENAL.</t>
  </si>
  <si>
    <t>FONDO DE APORTACIONES PARA LA SEGURIDAD PUBLICA E INVERSION ESTATAL DIRECTA</t>
  </si>
  <si>
    <t>IMPLEMENTACION Y DESARROLLO DEL SISTEMA DE JUSTICIA PENAL Y FORTALECIMIENTO DE ORGANOS ESPECIALIZADOS EN MECANISMOS ALTERNATIVOS DE SOLUCION DE CONTROVERSIAS EN MATERIA PENAL Y LA UNIDADES DE ATENCION TEMPRANA</t>
  </si>
  <si>
    <t>FORTALECIMIENTO DE ORGANOS ESPECIALIZADOS EN MECANISMOS ALTERNATIVOS DE SOLUCION DE CONTROVERSIAS EN MATERIA PENAL Y LA UNIDADES DE ATENCION TEMPRANA</t>
  </si>
  <si>
    <t>CENTRO DE MECANISMOS ALTERNATIVOS DE SOLUCION DE CONTROVERSIAS ACAPULCO (MASC) SEGUNDA ETAPA.</t>
  </si>
  <si>
    <t>OBRA</t>
  </si>
  <si>
    <t>SALA DE EJECUCION CHILPANCINGO, ADECUACION DE ESPACIOS PARA EL NUEVO SISTEMA DE JUSTICIA PENAL.</t>
  </si>
  <si>
    <t>CIUDAD JUDICIAL CHILPANCINGO. CONSTRUCCION DE BARDA PERIMETRAL.</t>
  </si>
  <si>
    <t>JUZGADO PARA ADOLESCENTES. CONSTRUCCION DE BARDA PERIMETRAL.</t>
  </si>
  <si>
    <t>CIUDAD JUDICIAL OMETEPEC. CONSTRUCCION DE BARDA PERIMETRAL.</t>
  </si>
  <si>
    <t>CIUDADA JUDICIAL CHILPANCINGO. CONSTRUCCION DE OBRA CIVIL PARA CUBO Y SUMINISTRO DE ELEVADOR.</t>
  </si>
  <si>
    <t>CIUDAD JUDICIAL IGUALA. CONSTRUCCION DE BARDA PERIMETRAL.</t>
  </si>
  <si>
    <t>Reporte de avance del Programa Operativo Anual: Correspondiente al periodo del 1 de abril al 30 de junio de 2018</t>
  </si>
  <si>
    <t xml:space="preserve"> </t>
  </si>
  <si>
    <t>CIUDAD JUDICIAL CHILPANCINGO. CONSTRUCCION DE OBRA CIVIL PARA CUBO Y SUMINISTRO DE ELEVADOR.</t>
  </si>
  <si>
    <t>Reporte de avance del Programa Operativo Anual: Correspondiente al periodo del 1 de julio al 30 de septiembre de 2018</t>
  </si>
  <si>
    <t>CENTRO REGIONAL DE JUSTICIA ARCELIA (PRIMERA 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</si>
</sst>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color rgb="FF000000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6" fillId="0" borderId="0"/>
    <xf numFmtId="0" fontId="7" fillId="0" borderId="0">
      <alignment wrapText="1"/>
    </xf>
    <xf numFmtId="0" fontId="7" fillId="0" borderId="0">
      <alignment wrapText="1"/>
    </xf>
    <xf numFmtId="0" fontId="7" fillId="0" borderId="0"/>
    <xf numFmtId="0" fontId="6" fillId="0" borderId="0"/>
    <xf numFmtId="0" fontId="6" fillId="0" borderId="0"/>
    <xf numFmtId="0" fontId="8" fillId="0" borderId="0"/>
    <xf numFmtId="16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1" fillId="0" borderId="0"/>
    <xf numFmtId="44" fontId="16" fillId="0" borderId="0" applyFont="0" applyFill="0" applyBorder="0" applyAlignment="0" applyProtection="0"/>
  </cellStyleXfs>
  <cellXfs count="69">
    <xf numFmtId="0" fontId="0" fillId="0" borderId="0" xfId="0"/>
    <xf numFmtId="0" fontId="10" fillId="0" borderId="0" xfId="2" applyFont="1">
      <alignment wrapText="1"/>
    </xf>
    <xf numFmtId="0" fontId="10" fillId="0" borderId="0" xfId="2" applyFont="1" applyBorder="1">
      <alignment wrapText="1"/>
    </xf>
    <xf numFmtId="0" fontId="10" fillId="0" borderId="0" xfId="2" applyFont="1" applyAlignment="1"/>
    <xf numFmtId="0" fontId="12" fillId="0" borderId="0" xfId="0" applyFont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0" borderId="0" xfId="0" applyFont="1" applyAlignment="1">
      <alignment horizontal="center" vertical="center" readingOrder="2"/>
    </xf>
    <xf numFmtId="0" fontId="11" fillId="0" borderId="5" xfId="2" applyFont="1" applyBorder="1" applyAlignment="1">
      <alignment horizontal="center"/>
    </xf>
    <xf numFmtId="0" fontId="10" fillId="2" borderId="0" xfId="2" applyFont="1" applyFill="1" applyBorder="1" applyAlignment="1"/>
    <xf numFmtId="0" fontId="10" fillId="0" borderId="0" xfId="2" applyFont="1" applyBorder="1" applyAlignment="1"/>
    <xf numFmtId="0" fontId="15" fillId="0" borderId="0" xfId="2" applyFont="1" applyBorder="1" applyAlignment="1"/>
    <xf numFmtId="0" fontId="11" fillId="0" borderId="14" xfId="2" applyFont="1" applyFill="1" applyBorder="1" applyAlignment="1">
      <alignment vertical="center"/>
    </xf>
    <xf numFmtId="0" fontId="11" fillId="0" borderId="5" xfId="2" applyFont="1" applyFill="1" applyBorder="1" applyAlignment="1">
      <alignment horizontal="center" vertical="center" wrapText="1"/>
    </xf>
    <xf numFmtId="165" fontId="10" fillId="0" borderId="5" xfId="2" applyNumberFormat="1" applyFont="1" applyBorder="1" applyAlignment="1">
      <alignment horizontal="center" vertical="center"/>
    </xf>
    <xf numFmtId="165" fontId="10" fillId="2" borderId="5" xfId="2" applyNumberFormat="1" applyFont="1" applyFill="1" applyBorder="1" applyAlignment="1">
      <alignment horizontal="center" vertical="center"/>
    </xf>
    <xf numFmtId="0" fontId="10" fillId="0" borderId="5" xfId="2" applyFont="1" applyBorder="1" applyAlignment="1">
      <alignment vertical="center" wrapText="1"/>
    </xf>
    <xf numFmtId="0" fontId="10" fillId="0" borderId="5" xfId="2" applyFont="1" applyFill="1" applyBorder="1" applyAlignment="1">
      <alignment vertical="top" wrapText="1"/>
    </xf>
    <xf numFmtId="0" fontId="10" fillId="0" borderId="5" xfId="2" applyFont="1" applyBorder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3" fontId="10" fillId="0" borderId="11" xfId="2" applyNumberFormat="1" applyFont="1" applyBorder="1" applyAlignment="1">
      <alignment horizontal="center" vertical="center"/>
    </xf>
    <xf numFmtId="3" fontId="10" fillId="0" borderId="15" xfId="2" applyNumberFormat="1" applyFont="1" applyBorder="1" applyAlignment="1">
      <alignment horizontal="center" vertical="center"/>
    </xf>
    <xf numFmtId="3" fontId="10" fillId="0" borderId="5" xfId="2" applyNumberFormat="1" applyFont="1" applyBorder="1" applyAlignment="1">
      <alignment horizontal="center" vertical="center"/>
    </xf>
    <xf numFmtId="10" fontId="14" fillId="0" borderId="5" xfId="2" applyNumberFormat="1" applyFont="1" applyBorder="1" applyAlignment="1">
      <alignment horizontal="center" vertical="center" wrapText="1"/>
    </xf>
    <xf numFmtId="44" fontId="10" fillId="0" borderId="11" xfId="19" applyFont="1" applyBorder="1" applyAlignment="1">
      <alignment horizontal="center" vertical="center"/>
    </xf>
    <xf numFmtId="44" fontId="10" fillId="2" borderId="5" xfId="19" applyFont="1" applyFill="1" applyBorder="1" applyAlignment="1"/>
    <xf numFmtId="0" fontId="10" fillId="0" borderId="5" xfId="2" applyFont="1" applyFill="1" applyBorder="1" applyAlignment="1">
      <alignment vertical="center" wrapText="1"/>
    </xf>
    <xf numFmtId="0" fontId="10" fillId="2" borderId="5" xfId="2" applyFont="1" applyFill="1" applyBorder="1" applyAlignment="1">
      <alignment vertical="center" wrapText="1"/>
    </xf>
    <xf numFmtId="44" fontId="10" fillId="0" borderId="15" xfId="19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44" fontId="10" fillId="0" borderId="5" xfId="19" applyFont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/>
    </xf>
    <xf numFmtId="44" fontId="10" fillId="0" borderId="0" xfId="19" applyFont="1" applyAlignment="1">
      <alignment vertical="top" wrapText="1"/>
    </xf>
    <xf numFmtId="44" fontId="10" fillId="0" borderId="0" xfId="19" applyFont="1" applyAlignment="1">
      <alignment wrapText="1"/>
    </xf>
    <xf numFmtId="0" fontId="10" fillId="2" borderId="5" xfId="2" applyFont="1" applyFill="1" applyBorder="1" applyAlignment="1">
      <alignment horizontal="left" wrapText="1"/>
    </xf>
    <xf numFmtId="0" fontId="10" fillId="2" borderId="5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left" wrapText="1" shrinkToFit="1"/>
    </xf>
    <xf numFmtId="0" fontId="10" fillId="2" borderId="7" xfId="2" applyFont="1" applyFill="1" applyBorder="1" applyAlignment="1">
      <alignment horizontal="left" wrapText="1" shrinkToFit="1"/>
    </xf>
    <xf numFmtId="0" fontId="10" fillId="2" borderId="6" xfId="2" applyFont="1" applyFill="1" applyBorder="1" applyAlignment="1">
      <alignment horizontal="left" wrapText="1"/>
    </xf>
    <xf numFmtId="0" fontId="10" fillId="2" borderId="7" xfId="2" applyFont="1" applyFill="1" applyBorder="1" applyAlignment="1">
      <alignment horizontal="left" wrapText="1"/>
    </xf>
    <xf numFmtId="0" fontId="10" fillId="2" borderId="6" xfId="2" applyFont="1" applyFill="1" applyBorder="1" applyAlignment="1">
      <alignment horizontal="center" wrapText="1" shrinkToFit="1"/>
    </xf>
    <xf numFmtId="0" fontId="10" fillId="2" borderId="7" xfId="2" applyFont="1" applyFill="1" applyBorder="1" applyAlignment="1">
      <alignment horizontal="center" wrapText="1" shrinkToFit="1"/>
    </xf>
    <xf numFmtId="0" fontId="10" fillId="2" borderId="8" xfId="2" applyFont="1" applyFill="1" applyBorder="1" applyAlignment="1">
      <alignment horizontal="center" wrapText="1" shrinkToFit="1"/>
    </xf>
    <xf numFmtId="0" fontId="10" fillId="2" borderId="8" xfId="2" applyFont="1" applyFill="1" applyBorder="1" applyAlignment="1">
      <alignment horizontal="left" wrapText="1" shrinkToFit="1"/>
    </xf>
    <xf numFmtId="0" fontId="10" fillId="2" borderId="6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0" fillId="2" borderId="6" xfId="2" applyFont="1" applyFill="1" applyBorder="1" applyAlignment="1"/>
    <xf numFmtId="0" fontId="10" fillId="2" borderId="7" xfId="2" applyFont="1" applyFill="1" applyBorder="1" applyAlignment="1"/>
    <xf numFmtId="0" fontId="10" fillId="2" borderId="6" xfId="2" applyFont="1" applyFill="1" applyBorder="1" applyAlignment="1">
      <alignment horizontal="left" vertical="center" wrapText="1" shrinkToFit="1"/>
    </xf>
    <xf numFmtId="0" fontId="10" fillId="2" borderId="7" xfId="2" applyFont="1" applyFill="1" applyBorder="1" applyAlignment="1">
      <alignment horizontal="left" vertical="center" wrapText="1" shrinkToFit="1"/>
    </xf>
    <xf numFmtId="0" fontId="10" fillId="2" borderId="8" xfId="2" applyFont="1" applyFill="1" applyBorder="1" applyAlignment="1">
      <alignment horizontal="left" vertical="center" wrapText="1" shrinkToFit="1"/>
    </xf>
    <xf numFmtId="0" fontId="11" fillId="0" borderId="9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/>
    </xf>
    <xf numFmtId="0" fontId="11" fillId="0" borderId="1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</cellXfs>
  <cellStyles count="20">
    <cellStyle name="Millares 2" xfId="9"/>
    <cellStyle name="Millares 4" xfId="8"/>
    <cellStyle name="Moneda" xfId="19" builtinId="4"/>
    <cellStyle name="Normal" xfId="0" builtinId="0"/>
    <cellStyle name="Normal 15" xfId="10"/>
    <cellStyle name="Normal 2" xfId="7"/>
    <cellStyle name="Normal 2 2" xfId="4"/>
    <cellStyle name="Normal 3" xfId="12"/>
    <cellStyle name="Normal 4" xfId="2"/>
    <cellStyle name="Normal 5" xfId="3"/>
    <cellStyle name="Normal 6" xfId="13"/>
    <cellStyle name="Normal 6 2 2" xfId="6"/>
    <cellStyle name="Normal 6 3" xfId="1"/>
    <cellStyle name="Normal 6 3 2" xfId="11"/>
    <cellStyle name="Normal 6 4" xfId="18"/>
    <cellStyle name="Normal 6 7" xfId="14"/>
    <cellStyle name="Normal 7 2" xfId="5"/>
    <cellStyle name="Normal 7 4" xfId="15"/>
    <cellStyle name="Normal 8" xfId="17"/>
    <cellStyle name="Porcentual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71825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19</xdr:row>
      <xdr:rowOff>0</xdr:rowOff>
    </xdr:from>
    <xdr:to>
      <xdr:col>2</xdr:col>
      <xdr:colOff>695325</xdr:colOff>
      <xdr:row>19</xdr:row>
      <xdr:rowOff>0</xdr:rowOff>
    </xdr:to>
    <xdr:sp macro="" textlink="">
      <xdr:nvSpPr>
        <xdr:cNvPr id="6" name="Rectangle 1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80975" y="3457575"/>
          <a:ext cx="189547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14</xdr:col>
      <xdr:colOff>85725</xdr:colOff>
      <xdr:row>19</xdr:row>
      <xdr:rowOff>0</xdr:rowOff>
    </xdr:from>
    <xdr:to>
      <xdr:col>16</xdr:col>
      <xdr:colOff>676275</xdr:colOff>
      <xdr:row>19</xdr:row>
      <xdr:rowOff>0</xdr:rowOff>
    </xdr:to>
    <xdr:sp macro="" textlink="">
      <xdr:nvSpPr>
        <xdr:cNvPr id="7" name="Rectangle 1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0115550" y="3457575"/>
          <a:ext cx="18764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8" name="Texto 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743200" y="37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MS Sans Serif"/>
            </a:rPr>
            <a:t>D          E         B          E                  D         E         C         I         R</a:t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17991</xdr:rowOff>
    </xdr:to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17991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1" name="Text Box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71825" y="962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2" name="Text Box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171825" y="962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1374C6BA-BE05-4481-9020-D275C340B26C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FDA93113-5B8F-4650-91AA-7345FFB88A72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E64DF490-1528-4CB9-97AA-AB465AA49480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6A7CEA7C-ED26-4D0F-9A9F-2B5968BA3AAF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19</xdr:row>
      <xdr:rowOff>0</xdr:rowOff>
    </xdr:from>
    <xdr:to>
      <xdr:col>2</xdr:col>
      <xdr:colOff>695325</xdr:colOff>
      <xdr:row>19</xdr:row>
      <xdr:rowOff>0</xdr:rowOff>
    </xdr:to>
    <xdr:sp macro="" textlink="">
      <xdr:nvSpPr>
        <xdr:cNvPr id="6" name="Rectangle 11">
          <a:extLst>
            <a:ext uri="{FF2B5EF4-FFF2-40B4-BE49-F238E27FC236}">
              <a16:creationId xmlns="" xmlns:a16="http://schemas.microsoft.com/office/drawing/2014/main" id="{A5C0C750-9939-4AA3-BDCD-D4F0D0257CC4}"/>
            </a:ext>
          </a:extLst>
        </xdr:cNvPr>
        <xdr:cNvSpPr>
          <a:spLocks noChangeArrowheads="1"/>
        </xdr:cNvSpPr>
      </xdr:nvSpPr>
      <xdr:spPr bwMode="auto">
        <a:xfrm>
          <a:off x="180975" y="7896225"/>
          <a:ext cx="2857500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14</xdr:col>
      <xdr:colOff>85725</xdr:colOff>
      <xdr:row>19</xdr:row>
      <xdr:rowOff>0</xdr:rowOff>
    </xdr:from>
    <xdr:to>
      <xdr:col>16</xdr:col>
      <xdr:colOff>676275</xdr:colOff>
      <xdr:row>19</xdr:row>
      <xdr:rowOff>0</xdr:rowOff>
    </xdr:to>
    <xdr:sp macro="" textlink="">
      <xdr:nvSpPr>
        <xdr:cNvPr id="7" name="Rectangle 15">
          <a:extLst>
            <a:ext uri="{FF2B5EF4-FFF2-40B4-BE49-F238E27FC236}">
              <a16:creationId xmlns="" xmlns:a16="http://schemas.microsoft.com/office/drawing/2014/main" id="{9227BF9E-CBF9-45D7-BB3D-598BA37E3BA6}"/>
            </a:ext>
          </a:extLst>
        </xdr:cNvPr>
        <xdr:cNvSpPr>
          <a:spLocks noChangeArrowheads="1"/>
        </xdr:cNvSpPr>
      </xdr:nvSpPr>
      <xdr:spPr bwMode="auto">
        <a:xfrm>
          <a:off x="11630025" y="7896225"/>
          <a:ext cx="18764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8" name="Texto 4">
          <a:extLst>
            <a:ext uri="{FF2B5EF4-FFF2-40B4-BE49-F238E27FC236}">
              <a16:creationId xmlns="" xmlns:a16="http://schemas.microsoft.com/office/drawing/2014/main" id="{277D1D36-A648-44DA-896B-6237AF4844A5}"/>
            </a:ext>
          </a:extLst>
        </xdr:cNvPr>
        <xdr:cNvSpPr txBox="1">
          <a:spLocks noChangeArrowheads="1"/>
        </xdr:cNvSpPr>
      </xdr:nvSpPr>
      <xdr:spPr bwMode="auto">
        <a:xfrm>
          <a:off x="3857625" y="209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MS Sans Serif"/>
            </a:rPr>
            <a:t>D          E         B          E                  D         E         C         I         R</a:t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17991</xdr:rowOff>
    </xdr:to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2ED578EC-0499-4CF5-9C23-98291ADEA113}"/>
            </a:ext>
          </a:extLst>
        </xdr:cNvPr>
        <xdr:cNvSpPr txBox="1">
          <a:spLocks noChangeArrowheads="1"/>
        </xdr:cNvSpPr>
      </xdr:nvSpPr>
      <xdr:spPr bwMode="auto">
        <a:xfrm>
          <a:off x="4552950" y="0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17991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C04F7069-B883-4DF9-95E5-40B7ADF56235}"/>
            </a:ext>
          </a:extLst>
        </xdr:cNvPr>
        <xdr:cNvSpPr txBox="1">
          <a:spLocks noChangeArrowheads="1"/>
        </xdr:cNvSpPr>
      </xdr:nvSpPr>
      <xdr:spPr bwMode="auto">
        <a:xfrm>
          <a:off x="4552950" y="0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1" name="Text Box 6">
          <a:extLst>
            <a:ext uri="{FF2B5EF4-FFF2-40B4-BE49-F238E27FC236}">
              <a16:creationId xmlns="" xmlns:a16="http://schemas.microsoft.com/office/drawing/2014/main" id="{3943AB20-9A59-4529-8D13-433F7DC88B73}"/>
            </a:ext>
          </a:extLst>
        </xdr:cNvPr>
        <xdr:cNvSpPr txBox="1">
          <a:spLocks noChangeArrowheads="1"/>
        </xdr:cNvSpPr>
      </xdr:nvSpPr>
      <xdr:spPr bwMode="auto">
        <a:xfrm>
          <a:off x="45529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38100</xdr:rowOff>
    </xdr:to>
    <xdr:sp macro="" textlink="">
      <xdr:nvSpPr>
        <xdr:cNvPr id="12" name="Text Box 7">
          <a:extLst>
            <a:ext uri="{FF2B5EF4-FFF2-40B4-BE49-F238E27FC236}">
              <a16:creationId xmlns="" xmlns:a16="http://schemas.microsoft.com/office/drawing/2014/main" id="{2FB415EA-C1B8-43A2-893B-442A760CBDEE}"/>
            </a:ext>
          </a:extLst>
        </xdr:cNvPr>
        <xdr:cNvSpPr txBox="1">
          <a:spLocks noChangeArrowheads="1"/>
        </xdr:cNvSpPr>
      </xdr:nvSpPr>
      <xdr:spPr bwMode="auto">
        <a:xfrm>
          <a:off x="45529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38101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734B41E5-380C-4531-9748-CDF94F692306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38101</xdr:rowOff>
    </xdr:to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2F7CFBAD-A6D0-4F9C-8DA9-2BB6341A0AE5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38101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FAB6D119-EC5F-4D30-BF88-55E477CD9E4B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38101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151014C8-A673-442C-8A49-9E0EB6F0608E}"/>
            </a:ext>
          </a:extLst>
        </xdr:cNvPr>
        <xdr:cNvSpPr txBox="1">
          <a:spLocks noChangeArrowheads="1"/>
        </xdr:cNvSpPr>
      </xdr:nvSpPr>
      <xdr:spPr bwMode="auto">
        <a:xfrm>
          <a:off x="4552950" y="160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74021</xdr:rowOff>
    </xdr:to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ECB3D668-2CF8-4348-ADC9-2BAB6CCDF0F4}"/>
            </a:ext>
          </a:extLst>
        </xdr:cNvPr>
        <xdr:cNvSpPr txBox="1">
          <a:spLocks noChangeArrowheads="1"/>
        </xdr:cNvSpPr>
      </xdr:nvSpPr>
      <xdr:spPr bwMode="auto">
        <a:xfrm>
          <a:off x="4552950" y="0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74021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5C868F8E-1E19-4609-B8B7-42D4346005C3}"/>
            </a:ext>
          </a:extLst>
        </xdr:cNvPr>
        <xdr:cNvSpPr txBox="1">
          <a:spLocks noChangeArrowheads="1"/>
        </xdr:cNvSpPr>
      </xdr:nvSpPr>
      <xdr:spPr bwMode="auto">
        <a:xfrm>
          <a:off x="4552950" y="0"/>
          <a:ext cx="76200" cy="227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6">
          <a:extLst>
            <a:ext uri="{FF2B5EF4-FFF2-40B4-BE49-F238E27FC236}">
              <a16:creationId xmlns="" xmlns:a16="http://schemas.microsoft.com/office/drawing/2014/main" id="{10AB4FE0-F7E0-4EF8-AD08-5322104F2F7D}"/>
            </a:ext>
          </a:extLst>
        </xdr:cNvPr>
        <xdr:cNvSpPr txBox="1">
          <a:spLocks noChangeArrowheads="1"/>
        </xdr:cNvSpPr>
      </xdr:nvSpPr>
      <xdr:spPr bwMode="auto">
        <a:xfrm>
          <a:off x="45529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7">
          <a:extLst>
            <a:ext uri="{FF2B5EF4-FFF2-40B4-BE49-F238E27FC236}">
              <a16:creationId xmlns="" xmlns:a16="http://schemas.microsoft.com/office/drawing/2014/main" id="{3C1CDD50-E6F2-4191-8305-90F9CB6EE15D}"/>
            </a:ext>
          </a:extLst>
        </xdr:cNvPr>
        <xdr:cNvSpPr txBox="1">
          <a:spLocks noChangeArrowheads="1"/>
        </xdr:cNvSpPr>
      </xdr:nvSpPr>
      <xdr:spPr bwMode="auto">
        <a:xfrm>
          <a:off x="45529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38102</xdr:rowOff>
    </xdr:to>
    <xdr:sp macro="" textlink="">
      <xdr:nvSpPr>
        <xdr:cNvPr id="13" name="Text Box 3">
          <a:extLst>
            <a:ext uri="{FF2B5EF4-FFF2-40B4-BE49-F238E27FC236}">
              <a16:creationId xmlns="" xmlns:a16="http://schemas.microsoft.com/office/drawing/2014/main" id="{734B41E5-380C-4531-9748-CDF94F692306}"/>
            </a:ext>
          </a:extLst>
        </xdr:cNvPr>
        <xdr:cNvSpPr txBox="1">
          <a:spLocks noChangeArrowheads="1"/>
        </xdr:cNvSpPr>
      </xdr:nvSpPr>
      <xdr:spPr bwMode="auto">
        <a:xfrm>
          <a:off x="4560794" y="1916206"/>
          <a:ext cx="76200" cy="194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38102</xdr:rowOff>
    </xdr:to>
    <xdr:sp macro="" textlink="">
      <xdr:nvSpPr>
        <xdr:cNvPr id="14" name="Text Box 4">
          <a:extLst>
            <a:ext uri="{FF2B5EF4-FFF2-40B4-BE49-F238E27FC236}">
              <a16:creationId xmlns="" xmlns:a16="http://schemas.microsoft.com/office/drawing/2014/main" id="{2F7CFBAD-A6D0-4F9C-8DA9-2BB6341A0AE5}"/>
            </a:ext>
          </a:extLst>
        </xdr:cNvPr>
        <xdr:cNvSpPr txBox="1">
          <a:spLocks noChangeArrowheads="1"/>
        </xdr:cNvSpPr>
      </xdr:nvSpPr>
      <xdr:spPr bwMode="auto">
        <a:xfrm>
          <a:off x="4560794" y="1916206"/>
          <a:ext cx="76200" cy="194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38102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FAB6D119-EC5F-4D30-BF88-55E477CD9E4B}"/>
            </a:ext>
          </a:extLst>
        </xdr:cNvPr>
        <xdr:cNvSpPr txBox="1">
          <a:spLocks noChangeArrowheads="1"/>
        </xdr:cNvSpPr>
      </xdr:nvSpPr>
      <xdr:spPr bwMode="auto">
        <a:xfrm>
          <a:off x="4560794" y="1916206"/>
          <a:ext cx="76200" cy="194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38102</xdr:rowOff>
    </xdr:to>
    <xdr:sp macro="" textlink="">
      <xdr:nvSpPr>
        <xdr:cNvPr id="16" name="Text Box 6">
          <a:extLst>
            <a:ext uri="{FF2B5EF4-FFF2-40B4-BE49-F238E27FC236}">
              <a16:creationId xmlns="" xmlns:a16="http://schemas.microsoft.com/office/drawing/2014/main" id="{151014C8-A673-442C-8A49-9E0EB6F0608E}"/>
            </a:ext>
          </a:extLst>
        </xdr:cNvPr>
        <xdr:cNvSpPr txBox="1">
          <a:spLocks noChangeArrowheads="1"/>
        </xdr:cNvSpPr>
      </xdr:nvSpPr>
      <xdr:spPr bwMode="auto">
        <a:xfrm>
          <a:off x="4560794" y="1916206"/>
          <a:ext cx="76200" cy="194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20</xdr:row>
      <xdr:rowOff>0</xdr:rowOff>
    </xdr:from>
    <xdr:to>
      <xdr:col>2</xdr:col>
      <xdr:colOff>695325</xdr:colOff>
      <xdr:row>20</xdr:row>
      <xdr:rowOff>0</xdr:rowOff>
    </xdr:to>
    <xdr:sp macro="" textlink="">
      <xdr:nvSpPr>
        <xdr:cNvPr id="17" name="Rectangle 11">
          <a:extLst>
            <a:ext uri="{FF2B5EF4-FFF2-40B4-BE49-F238E27FC236}">
              <a16:creationId xmlns="" xmlns:a16="http://schemas.microsoft.com/office/drawing/2014/main" id="{B9554668-C650-4182-B745-7E50341BCF72}"/>
            </a:ext>
          </a:extLst>
        </xdr:cNvPr>
        <xdr:cNvSpPr>
          <a:spLocks noChangeArrowheads="1"/>
        </xdr:cNvSpPr>
      </xdr:nvSpPr>
      <xdr:spPr bwMode="auto">
        <a:xfrm>
          <a:off x="180975" y="8135471"/>
          <a:ext cx="286758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14</xdr:col>
      <xdr:colOff>85725</xdr:colOff>
      <xdr:row>20</xdr:row>
      <xdr:rowOff>0</xdr:rowOff>
    </xdr:from>
    <xdr:to>
      <xdr:col>16</xdr:col>
      <xdr:colOff>676275</xdr:colOff>
      <xdr:row>20</xdr:row>
      <xdr:rowOff>0</xdr:rowOff>
    </xdr:to>
    <xdr:sp macro="" textlink="">
      <xdr:nvSpPr>
        <xdr:cNvPr id="18" name="Rectangle 15">
          <a:extLst>
            <a:ext uri="{FF2B5EF4-FFF2-40B4-BE49-F238E27FC236}">
              <a16:creationId xmlns="" xmlns:a16="http://schemas.microsoft.com/office/drawing/2014/main" id="{FA6E8B97-4BDB-41B2-B7F8-29A43A9E352A}"/>
            </a:ext>
          </a:extLst>
        </xdr:cNvPr>
        <xdr:cNvSpPr>
          <a:spLocks noChangeArrowheads="1"/>
        </xdr:cNvSpPr>
      </xdr:nvSpPr>
      <xdr:spPr bwMode="auto">
        <a:xfrm>
          <a:off x="12053607" y="8135471"/>
          <a:ext cx="1879227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9" name="Texto 4">
          <a:extLst>
            <a:ext uri="{FF2B5EF4-FFF2-40B4-BE49-F238E27FC236}">
              <a16:creationId xmlns="" xmlns:a16="http://schemas.microsoft.com/office/drawing/2014/main" id="{88483FB2-F8E7-4618-B10A-4E4367F2CD71}"/>
            </a:ext>
          </a:extLst>
        </xdr:cNvPr>
        <xdr:cNvSpPr txBox="1">
          <a:spLocks noChangeArrowheads="1"/>
        </xdr:cNvSpPr>
      </xdr:nvSpPr>
      <xdr:spPr bwMode="auto">
        <a:xfrm>
          <a:off x="3866029" y="526676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MS Sans Serif"/>
            </a:rPr>
            <a:t>D          E         B          E                  D         E         C         I         R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74021</xdr:rowOff>
    </xdr:to>
    <xdr:sp macro="" textlink="">
      <xdr:nvSpPr>
        <xdr:cNvPr id="20" name="Text Box 4">
          <a:extLst>
            <a:ext uri="{FF2B5EF4-FFF2-40B4-BE49-F238E27FC236}">
              <a16:creationId xmlns="" xmlns:a16="http://schemas.microsoft.com/office/drawing/2014/main" id="{ECB3D668-2CF8-4348-ADC9-2BAB6CCDF0F4}"/>
            </a:ext>
          </a:extLst>
        </xdr:cNvPr>
        <xdr:cNvSpPr txBox="1">
          <a:spLocks noChangeArrowheads="1"/>
        </xdr:cNvSpPr>
      </xdr:nvSpPr>
      <xdr:spPr bwMode="auto">
        <a:xfrm>
          <a:off x="4560794" y="313765"/>
          <a:ext cx="76200" cy="230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74021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5C868F8E-1E19-4609-B8B7-42D4346005C3}"/>
            </a:ext>
          </a:extLst>
        </xdr:cNvPr>
        <xdr:cNvSpPr txBox="1">
          <a:spLocks noChangeArrowheads="1"/>
        </xdr:cNvSpPr>
      </xdr:nvSpPr>
      <xdr:spPr bwMode="auto">
        <a:xfrm>
          <a:off x="4560794" y="313765"/>
          <a:ext cx="76200" cy="230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5</xdr:row>
      <xdr:rowOff>38099</xdr:rowOff>
    </xdr:to>
    <xdr:sp macro="" textlink="">
      <xdr:nvSpPr>
        <xdr:cNvPr id="22" name="Text Box 6">
          <a:extLst>
            <a:ext uri="{FF2B5EF4-FFF2-40B4-BE49-F238E27FC236}">
              <a16:creationId xmlns="" xmlns:a16="http://schemas.microsoft.com/office/drawing/2014/main" id="{10AB4FE0-F7E0-4EF8-AD08-5322104F2F7D}"/>
            </a:ext>
          </a:extLst>
        </xdr:cNvPr>
        <xdr:cNvSpPr txBox="1">
          <a:spLocks noChangeArrowheads="1"/>
        </xdr:cNvSpPr>
      </xdr:nvSpPr>
      <xdr:spPr bwMode="auto">
        <a:xfrm>
          <a:off x="4560794" y="885265"/>
          <a:ext cx="76200" cy="194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5</xdr:row>
      <xdr:rowOff>38099</xdr:rowOff>
    </xdr:to>
    <xdr:sp macro="" textlink="">
      <xdr:nvSpPr>
        <xdr:cNvPr id="23" name="Text Box 7">
          <a:extLst>
            <a:ext uri="{FF2B5EF4-FFF2-40B4-BE49-F238E27FC236}">
              <a16:creationId xmlns="" xmlns:a16="http://schemas.microsoft.com/office/drawing/2014/main" id="{3C1CDD50-E6F2-4191-8305-90F9CB6EE15D}"/>
            </a:ext>
          </a:extLst>
        </xdr:cNvPr>
        <xdr:cNvSpPr txBox="1">
          <a:spLocks noChangeArrowheads="1"/>
        </xdr:cNvSpPr>
      </xdr:nvSpPr>
      <xdr:spPr bwMode="auto">
        <a:xfrm>
          <a:off x="4560794" y="885265"/>
          <a:ext cx="76200" cy="194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9"/>
  <sheetViews>
    <sheetView topLeftCell="A10" zoomScale="85" zoomScaleNormal="85" workbookViewId="0">
      <selection activeCell="B2" sqref="B2"/>
    </sheetView>
  </sheetViews>
  <sheetFormatPr baseColWidth="10" defaultRowHeight="12.75" x14ac:dyDescent="0.2"/>
  <cols>
    <col min="1" max="1" width="6.140625" style="3" bestFit="1" customWidth="1"/>
    <col min="2" max="2" width="29" style="3" customWidth="1"/>
    <col min="3" max="3" width="22.7109375" style="3" customWidth="1"/>
    <col min="4" max="4" width="10.42578125" style="3" customWidth="1"/>
    <col min="5" max="5" width="13.85546875" style="3" customWidth="1"/>
    <col min="6" max="9" width="12.85546875" style="3" customWidth="1"/>
    <col min="10" max="13" width="7.5703125" style="3" customWidth="1"/>
    <col min="14" max="14" width="9.28515625" style="3" customWidth="1"/>
    <col min="15" max="15" width="8.85546875" style="3" customWidth="1"/>
    <col min="16" max="16" width="10.42578125" style="3" customWidth="1"/>
    <col min="17" max="17" width="10.140625" style="3" customWidth="1"/>
    <col min="18" max="16384" width="11.42578125" style="1"/>
  </cols>
  <sheetData>
    <row r="1" spans="1:17" ht="16.5" x14ac:dyDescent="0.3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 x14ac:dyDescent="0.2">
      <c r="A2" s="6" t="s">
        <v>27</v>
      </c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61" t="s">
        <v>28</v>
      </c>
      <c r="P2" s="61"/>
    </row>
    <row r="3" spans="1:17" x14ac:dyDescent="0.2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">
      <c r="A4" s="37" t="s">
        <v>1</v>
      </c>
      <c r="B4" s="37"/>
      <c r="C4" s="39" t="s">
        <v>29</v>
      </c>
      <c r="D4" s="40"/>
      <c r="E4" s="41" t="s">
        <v>2</v>
      </c>
      <c r="F4" s="42"/>
      <c r="G4" s="43"/>
      <c r="H4" s="44"/>
      <c r="I4" s="44"/>
      <c r="J4" s="44"/>
      <c r="K4" s="44"/>
      <c r="L4" s="44"/>
      <c r="M4" s="44"/>
      <c r="N4" s="44"/>
      <c r="O4" s="45"/>
      <c r="P4" s="38"/>
      <c r="Q4" s="38"/>
    </row>
    <row r="5" spans="1:17" x14ac:dyDescent="0.2">
      <c r="A5" s="37" t="s">
        <v>3</v>
      </c>
      <c r="B5" s="37"/>
      <c r="C5" s="39" t="s">
        <v>32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6"/>
      <c r="P5" s="38"/>
      <c r="Q5" s="38"/>
    </row>
    <row r="6" spans="1:17" ht="27" customHeight="1" x14ac:dyDescent="0.2">
      <c r="A6" s="47" t="s">
        <v>15</v>
      </c>
      <c r="B6" s="48"/>
      <c r="C6" s="51" t="s">
        <v>33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38"/>
      <c r="Q6" s="38"/>
    </row>
    <row r="7" spans="1:17" ht="16.5" customHeight="1" x14ac:dyDescent="0.2">
      <c r="A7" s="49" t="s">
        <v>4</v>
      </c>
      <c r="B7" s="50"/>
      <c r="C7" s="39" t="s">
        <v>31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6"/>
      <c r="P7" s="38"/>
      <c r="Q7" s="38"/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 customHeight="1" x14ac:dyDescent="0.2">
      <c r="A9" s="54" t="s">
        <v>5</v>
      </c>
      <c r="B9" s="54" t="s">
        <v>6</v>
      </c>
      <c r="C9" s="57" t="s">
        <v>18</v>
      </c>
      <c r="D9" s="54" t="s">
        <v>7</v>
      </c>
      <c r="E9" s="57" t="s">
        <v>8</v>
      </c>
      <c r="F9" s="57" t="s">
        <v>9</v>
      </c>
      <c r="G9" s="57" t="s">
        <v>16</v>
      </c>
      <c r="H9" s="57" t="s">
        <v>17</v>
      </c>
      <c r="I9" s="57" t="s">
        <v>20</v>
      </c>
      <c r="J9" s="62" t="s">
        <v>19</v>
      </c>
      <c r="K9" s="63"/>
      <c r="L9" s="63"/>
      <c r="M9" s="64"/>
      <c r="N9" s="65"/>
      <c r="O9" s="60" t="s">
        <v>10</v>
      </c>
      <c r="P9" s="60"/>
      <c r="Q9" s="60"/>
    </row>
    <row r="10" spans="1:17" x14ac:dyDescent="0.2">
      <c r="A10" s="55"/>
      <c r="B10" s="55"/>
      <c r="C10" s="58"/>
      <c r="D10" s="55"/>
      <c r="E10" s="58"/>
      <c r="F10" s="58"/>
      <c r="G10" s="58"/>
      <c r="H10" s="58"/>
      <c r="I10" s="58"/>
      <c r="J10" s="66"/>
      <c r="K10" s="67"/>
      <c r="L10" s="67"/>
      <c r="M10" s="67"/>
      <c r="N10" s="68"/>
      <c r="O10" s="34" t="s">
        <v>11</v>
      </c>
      <c r="P10" s="34" t="s">
        <v>11</v>
      </c>
      <c r="Q10" s="34" t="s">
        <v>11</v>
      </c>
    </row>
    <row r="11" spans="1:17" ht="18" customHeight="1" x14ac:dyDescent="0.2">
      <c r="A11" s="56"/>
      <c r="B11" s="56"/>
      <c r="C11" s="59"/>
      <c r="D11" s="56"/>
      <c r="E11" s="59"/>
      <c r="F11" s="59"/>
      <c r="G11" s="59"/>
      <c r="H11" s="59"/>
      <c r="I11" s="59"/>
      <c r="J11" s="13" t="s">
        <v>23</v>
      </c>
      <c r="K11" s="13" t="s">
        <v>24</v>
      </c>
      <c r="L11" s="13" t="s">
        <v>25</v>
      </c>
      <c r="M11" s="13" t="s">
        <v>26</v>
      </c>
      <c r="N11" s="13" t="s">
        <v>21</v>
      </c>
      <c r="O11" s="12" t="s">
        <v>12</v>
      </c>
      <c r="P11" s="12" t="s">
        <v>13</v>
      </c>
      <c r="Q11" s="12" t="s">
        <v>14</v>
      </c>
    </row>
    <row r="12" spans="1:17" s="19" customFormat="1" ht="81.75" customHeight="1" x14ac:dyDescent="0.2">
      <c r="A12" s="14">
        <v>1</v>
      </c>
      <c r="B12" s="17" t="s">
        <v>34</v>
      </c>
      <c r="C12" s="18" t="s">
        <v>35</v>
      </c>
      <c r="D12" s="20" t="s">
        <v>36</v>
      </c>
      <c r="E12" s="21">
        <v>253</v>
      </c>
      <c r="F12" s="22">
        <v>0</v>
      </c>
      <c r="G12" s="22">
        <v>1</v>
      </c>
      <c r="H12" s="22">
        <v>0</v>
      </c>
      <c r="I12" s="26">
        <v>10115971.6</v>
      </c>
      <c r="J12" s="22">
        <v>0</v>
      </c>
      <c r="K12" s="23">
        <v>0</v>
      </c>
      <c r="L12" s="23">
        <v>0</v>
      </c>
      <c r="M12" s="22">
        <v>0</v>
      </c>
      <c r="N12" s="24">
        <v>0</v>
      </c>
      <c r="O12" s="25">
        <f>H12/G12</f>
        <v>0</v>
      </c>
      <c r="P12" s="25">
        <f>F12/E12</f>
        <v>0</v>
      </c>
      <c r="Q12" s="25">
        <f>N12/I12</f>
        <v>0</v>
      </c>
    </row>
    <row r="13" spans="1:17" ht="63.75" x14ac:dyDescent="0.2">
      <c r="A13" s="14">
        <v>2</v>
      </c>
      <c r="B13" s="28" t="s">
        <v>30</v>
      </c>
      <c r="C13" s="16" t="s">
        <v>37</v>
      </c>
      <c r="D13" s="20" t="s">
        <v>36</v>
      </c>
      <c r="E13" s="21">
        <v>266</v>
      </c>
      <c r="F13" s="23">
        <v>0</v>
      </c>
      <c r="G13" s="23">
        <v>1</v>
      </c>
      <c r="H13" s="23">
        <v>0</v>
      </c>
      <c r="I13" s="30">
        <v>1160000</v>
      </c>
      <c r="J13" s="23">
        <v>0</v>
      </c>
      <c r="K13" s="23">
        <v>0</v>
      </c>
      <c r="L13" s="23">
        <v>0</v>
      </c>
      <c r="M13" s="23">
        <v>0</v>
      </c>
      <c r="N13" s="24">
        <v>0</v>
      </c>
      <c r="O13" s="25">
        <f t="shared" ref="O13:O16" si="0">H13/G13</f>
        <v>0</v>
      </c>
      <c r="P13" s="25">
        <f t="shared" ref="P13:P16" si="1">F13/E13</f>
        <v>0</v>
      </c>
      <c r="Q13" s="25">
        <f t="shared" ref="Q13:Q16" si="2">N13/I13</f>
        <v>0</v>
      </c>
    </row>
    <row r="14" spans="1:17" ht="51" x14ac:dyDescent="0.2">
      <c r="A14" s="14">
        <v>3</v>
      </c>
      <c r="B14" s="28" t="s">
        <v>30</v>
      </c>
      <c r="C14" s="16" t="s">
        <v>38</v>
      </c>
      <c r="D14" s="20" t="s">
        <v>36</v>
      </c>
      <c r="E14" s="21">
        <v>250</v>
      </c>
      <c r="F14" s="23">
        <v>0</v>
      </c>
      <c r="G14" s="23">
        <v>1</v>
      </c>
      <c r="H14" s="23">
        <v>0</v>
      </c>
      <c r="I14" s="30">
        <v>3900000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  <c r="O14" s="25">
        <f t="shared" si="0"/>
        <v>0</v>
      </c>
      <c r="P14" s="25">
        <f t="shared" si="1"/>
        <v>0</v>
      </c>
      <c r="Q14" s="25">
        <f t="shared" si="2"/>
        <v>0</v>
      </c>
    </row>
    <row r="15" spans="1:17" ht="38.25" x14ac:dyDescent="0.2">
      <c r="A15" s="14">
        <v>4</v>
      </c>
      <c r="B15" s="28" t="s">
        <v>30</v>
      </c>
      <c r="C15" s="16" t="s">
        <v>42</v>
      </c>
      <c r="D15" s="20" t="s">
        <v>36</v>
      </c>
      <c r="E15" s="21">
        <v>131</v>
      </c>
      <c r="F15" s="23">
        <v>0</v>
      </c>
      <c r="G15" s="23">
        <v>1</v>
      </c>
      <c r="H15" s="23">
        <v>0</v>
      </c>
      <c r="I15" s="30">
        <v>4709975.22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  <c r="O15" s="25">
        <f t="shared" si="0"/>
        <v>0</v>
      </c>
      <c r="P15" s="25">
        <f t="shared" si="1"/>
        <v>0</v>
      </c>
      <c r="Q15" s="25">
        <f t="shared" si="2"/>
        <v>0</v>
      </c>
    </row>
    <row r="16" spans="1:17" ht="51" x14ac:dyDescent="0.2">
      <c r="A16" s="14">
        <v>5</v>
      </c>
      <c r="B16" s="28" t="s">
        <v>30</v>
      </c>
      <c r="C16" s="16" t="s">
        <v>39</v>
      </c>
      <c r="D16" s="20" t="s">
        <v>36</v>
      </c>
      <c r="E16" s="21">
        <v>263</v>
      </c>
      <c r="F16" s="23">
        <v>0</v>
      </c>
      <c r="G16" s="23">
        <v>1</v>
      </c>
      <c r="H16" s="23">
        <v>0</v>
      </c>
      <c r="I16" s="30">
        <v>1165000</v>
      </c>
      <c r="J16" s="23">
        <v>0</v>
      </c>
      <c r="K16" s="23">
        <v>0</v>
      </c>
      <c r="L16" s="23">
        <v>0</v>
      </c>
      <c r="M16" s="23">
        <v>0</v>
      </c>
      <c r="N16" s="24">
        <v>0</v>
      </c>
      <c r="O16" s="25">
        <f t="shared" si="0"/>
        <v>0</v>
      </c>
      <c r="P16" s="25">
        <f t="shared" si="1"/>
        <v>0</v>
      </c>
      <c r="Q16" s="25">
        <f t="shared" si="2"/>
        <v>0</v>
      </c>
    </row>
    <row r="17" spans="1:17" ht="63.75" x14ac:dyDescent="0.2">
      <c r="A17" s="14">
        <v>6</v>
      </c>
      <c r="B17" s="28" t="s">
        <v>30</v>
      </c>
      <c r="C17" s="16" t="s">
        <v>41</v>
      </c>
      <c r="D17" s="20" t="s">
        <v>36</v>
      </c>
      <c r="E17" s="21">
        <v>256</v>
      </c>
      <c r="F17" s="31">
        <v>0</v>
      </c>
      <c r="G17" s="31">
        <v>1</v>
      </c>
      <c r="H17" s="31">
        <v>0</v>
      </c>
      <c r="I17" s="32">
        <v>3740000</v>
      </c>
      <c r="J17" s="24">
        <v>0</v>
      </c>
      <c r="K17" s="24">
        <v>0</v>
      </c>
      <c r="L17" s="24">
        <v>0</v>
      </c>
      <c r="M17" s="31">
        <v>0</v>
      </c>
      <c r="N17" s="31">
        <f>J17+M17</f>
        <v>0</v>
      </c>
      <c r="O17" s="25">
        <f t="shared" ref="O17:O19" si="3">H17/G17</f>
        <v>0</v>
      </c>
      <c r="P17" s="25">
        <f t="shared" ref="P17:P19" si="4">F17/E17</f>
        <v>0</v>
      </c>
      <c r="Q17" s="25">
        <f t="shared" ref="Q17:Q19" si="5">N17/I17</f>
        <v>0</v>
      </c>
    </row>
    <row r="18" spans="1:17" ht="51" x14ac:dyDescent="0.2">
      <c r="A18" s="15">
        <v>7</v>
      </c>
      <c r="B18" s="28" t="s">
        <v>30</v>
      </c>
      <c r="C18" s="29" t="s">
        <v>40</v>
      </c>
      <c r="D18" s="33" t="s">
        <v>36</v>
      </c>
      <c r="E18" s="21">
        <v>248</v>
      </c>
      <c r="F18" s="31">
        <v>0</v>
      </c>
      <c r="G18" s="31">
        <v>1</v>
      </c>
      <c r="H18" s="31">
        <v>0</v>
      </c>
      <c r="I18" s="32">
        <v>1125000</v>
      </c>
      <c r="J18" s="24">
        <v>0</v>
      </c>
      <c r="K18" s="24">
        <v>0</v>
      </c>
      <c r="L18" s="24">
        <v>0</v>
      </c>
      <c r="M18" s="31">
        <v>0</v>
      </c>
      <c r="N18" s="24">
        <f t="shared" ref="N18:N19" si="6">J18+M18</f>
        <v>0</v>
      </c>
      <c r="O18" s="25">
        <f t="shared" si="3"/>
        <v>0</v>
      </c>
      <c r="P18" s="25">
        <f t="shared" si="4"/>
        <v>0</v>
      </c>
      <c r="Q18" s="25">
        <f t="shared" si="5"/>
        <v>0</v>
      </c>
    </row>
    <row r="19" spans="1:17" ht="51" x14ac:dyDescent="0.2">
      <c r="A19" s="15">
        <v>8</v>
      </c>
      <c r="B19" s="28" t="s">
        <v>30</v>
      </c>
      <c r="C19" s="29" t="s">
        <v>40</v>
      </c>
      <c r="D19" s="33" t="s">
        <v>36</v>
      </c>
      <c r="E19" s="21">
        <v>260</v>
      </c>
      <c r="F19" s="31">
        <v>0</v>
      </c>
      <c r="G19" s="31">
        <v>1</v>
      </c>
      <c r="H19" s="31">
        <v>0</v>
      </c>
      <c r="I19" s="32">
        <v>4244053.18</v>
      </c>
      <c r="J19" s="24">
        <v>0</v>
      </c>
      <c r="K19" s="24">
        <v>0</v>
      </c>
      <c r="L19" s="24">
        <v>0</v>
      </c>
      <c r="M19" s="31">
        <v>0</v>
      </c>
      <c r="N19" s="31">
        <f t="shared" si="6"/>
        <v>0</v>
      </c>
      <c r="O19" s="25">
        <f t="shared" si="3"/>
        <v>0</v>
      </c>
      <c r="P19" s="25">
        <f t="shared" si="4"/>
        <v>0</v>
      </c>
      <c r="Q19" s="25">
        <f t="shared" si="5"/>
        <v>0</v>
      </c>
    </row>
    <row r="20" spans="1:17" x14ac:dyDescent="0.2">
      <c r="A20" s="5"/>
      <c r="B20" s="5"/>
      <c r="C20" s="5"/>
      <c r="D20" s="5"/>
      <c r="E20" s="5"/>
      <c r="F20" s="5"/>
      <c r="G20" s="5"/>
      <c r="H20" s="8" t="s">
        <v>0</v>
      </c>
      <c r="I20" s="27">
        <f>+I19+I18+I17+I16+I15+I14+I13+I12</f>
        <v>30160000</v>
      </c>
      <c r="J20" s="24">
        <f t="shared" ref="J20:N20" si="7">+J19+J18+J17+J16+J15+J14+J13+J12</f>
        <v>0</v>
      </c>
      <c r="K20" s="24">
        <f t="shared" si="7"/>
        <v>0</v>
      </c>
      <c r="L20" s="24">
        <f t="shared" si="7"/>
        <v>0</v>
      </c>
      <c r="M20" s="24">
        <f t="shared" si="7"/>
        <v>0</v>
      </c>
      <c r="N20" s="24">
        <f t="shared" si="7"/>
        <v>0</v>
      </c>
      <c r="O20" s="5"/>
      <c r="P20" s="5"/>
      <c r="Q20" s="5"/>
    </row>
    <row r="21" spans="1:17" x14ac:dyDescent="0.2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9"/>
      <c r="P21" s="9"/>
      <c r="Q21" s="9"/>
    </row>
    <row r="22" spans="1:17" x14ac:dyDescent="0.2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/>
      <c r="P22" s="9"/>
      <c r="Q22" s="9"/>
    </row>
    <row r="23" spans="1:17" x14ac:dyDescent="0.2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  <c r="P23" s="9"/>
      <c r="Q23" s="9"/>
    </row>
    <row r="24" spans="1:17" x14ac:dyDescent="0.2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/>
      <c r="P24" s="9"/>
      <c r="Q24" s="9"/>
    </row>
    <row r="25" spans="1:17" x14ac:dyDescent="0.2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2" customForma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2" customFormat="1" ht="13.5" x14ac:dyDescent="0.25">
      <c r="A28" s="10"/>
      <c r="B28" s="11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2" customForma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</sheetData>
  <mergeCells count="26">
    <mergeCell ref="O9:Q9"/>
    <mergeCell ref="O2:P2"/>
    <mergeCell ref="F9:F11"/>
    <mergeCell ref="G9:G11"/>
    <mergeCell ref="H9:H11"/>
    <mergeCell ref="I9:I11"/>
    <mergeCell ref="J9:N10"/>
    <mergeCell ref="A9:A11"/>
    <mergeCell ref="B9:B11"/>
    <mergeCell ref="C9:C11"/>
    <mergeCell ref="D9:D11"/>
    <mergeCell ref="E9:E11"/>
    <mergeCell ref="A6:B6"/>
    <mergeCell ref="P6:Q6"/>
    <mergeCell ref="A7:B7"/>
    <mergeCell ref="C7:O7"/>
    <mergeCell ref="P7:Q7"/>
    <mergeCell ref="C6:O6"/>
    <mergeCell ref="A5:B5"/>
    <mergeCell ref="P5:Q5"/>
    <mergeCell ref="A4:B4"/>
    <mergeCell ref="C4:D4"/>
    <mergeCell ref="E4:F4"/>
    <mergeCell ref="G4:O4"/>
    <mergeCell ref="P4:Q4"/>
    <mergeCell ref="C5:O5"/>
  </mergeCells>
  <pageMargins left="0.70866141732283472" right="0.70866141732283472" top="0.74803149606299213" bottom="0.74803149606299213" header="0.31496062992125984" footer="0.31496062992125984"/>
  <pageSetup paperSize="283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9"/>
  <sheetViews>
    <sheetView topLeftCell="B19" zoomScale="85" zoomScaleNormal="85" workbookViewId="0">
      <selection activeCell="R7" sqref="R1:S1048576"/>
    </sheetView>
  </sheetViews>
  <sheetFormatPr baseColWidth="10" defaultRowHeight="12.75" x14ac:dyDescent="0.2"/>
  <cols>
    <col min="1" max="1" width="6.140625" style="3" bestFit="1" customWidth="1"/>
    <col min="2" max="2" width="29" style="3" customWidth="1"/>
    <col min="3" max="3" width="22.7109375" style="3" customWidth="1"/>
    <col min="4" max="4" width="10.42578125" style="3" customWidth="1"/>
    <col min="5" max="5" width="13.85546875" style="3" customWidth="1"/>
    <col min="6" max="9" width="12.85546875" style="3" customWidth="1"/>
    <col min="10" max="10" width="7.5703125" style="3" customWidth="1"/>
    <col min="11" max="11" width="9.7109375" style="3" customWidth="1"/>
    <col min="12" max="13" width="7.5703125" style="3" customWidth="1"/>
    <col min="14" max="14" width="9.28515625" style="3" customWidth="1"/>
    <col min="15" max="15" width="8.85546875" style="3" customWidth="1"/>
    <col min="16" max="16" width="10.42578125" style="3" customWidth="1"/>
    <col min="17" max="17" width="10.140625" style="3" customWidth="1"/>
    <col min="18" max="16384" width="11.42578125" style="1"/>
  </cols>
  <sheetData>
    <row r="1" spans="1:17" ht="16.5" x14ac:dyDescent="0.3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44</v>
      </c>
      <c r="N1" s="5"/>
      <c r="O1" s="5"/>
      <c r="P1" s="5"/>
      <c r="Q1" s="5"/>
    </row>
    <row r="2" spans="1:17" ht="15.75" x14ac:dyDescent="0.2">
      <c r="A2" s="6" t="s">
        <v>43</v>
      </c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61" t="s">
        <v>28</v>
      </c>
      <c r="P2" s="61"/>
    </row>
    <row r="3" spans="1:17" x14ac:dyDescent="0.2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">
      <c r="A4" s="37" t="s">
        <v>1</v>
      </c>
      <c r="B4" s="37"/>
      <c r="C4" s="39" t="s">
        <v>29</v>
      </c>
      <c r="D4" s="40"/>
      <c r="E4" s="41" t="s">
        <v>2</v>
      </c>
      <c r="F4" s="42"/>
      <c r="G4" s="43"/>
      <c r="H4" s="44"/>
      <c r="I4" s="44"/>
      <c r="J4" s="44"/>
      <c r="K4" s="44"/>
      <c r="L4" s="44"/>
      <c r="M4" s="44"/>
      <c r="N4" s="44"/>
      <c r="O4" s="45"/>
      <c r="P4" s="38"/>
      <c r="Q4" s="38"/>
    </row>
    <row r="5" spans="1:17" x14ac:dyDescent="0.2">
      <c r="A5" s="37" t="s">
        <v>3</v>
      </c>
      <c r="B5" s="37"/>
      <c r="C5" s="39" t="s">
        <v>32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6"/>
      <c r="P5" s="38"/>
      <c r="Q5" s="38"/>
    </row>
    <row r="6" spans="1:17" ht="27" customHeight="1" x14ac:dyDescent="0.2">
      <c r="A6" s="47" t="s">
        <v>15</v>
      </c>
      <c r="B6" s="48"/>
      <c r="C6" s="51" t="s">
        <v>33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38"/>
      <c r="Q6" s="38"/>
    </row>
    <row r="7" spans="1:17" ht="16.5" customHeight="1" x14ac:dyDescent="0.2">
      <c r="A7" s="49" t="s">
        <v>4</v>
      </c>
      <c r="B7" s="50"/>
      <c r="C7" s="39" t="s">
        <v>31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6"/>
      <c r="P7" s="38"/>
      <c r="Q7" s="38"/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 customHeight="1" x14ac:dyDescent="0.2">
      <c r="A9" s="54" t="s">
        <v>5</v>
      </c>
      <c r="B9" s="54" t="s">
        <v>6</v>
      </c>
      <c r="C9" s="57" t="s">
        <v>18</v>
      </c>
      <c r="D9" s="54" t="s">
        <v>7</v>
      </c>
      <c r="E9" s="57" t="s">
        <v>8</v>
      </c>
      <c r="F9" s="57" t="s">
        <v>9</v>
      </c>
      <c r="G9" s="57" t="s">
        <v>16</v>
      </c>
      <c r="H9" s="57" t="s">
        <v>17</v>
      </c>
      <c r="I9" s="57" t="s">
        <v>20</v>
      </c>
      <c r="J9" s="62" t="s">
        <v>19</v>
      </c>
      <c r="K9" s="63"/>
      <c r="L9" s="63"/>
      <c r="M9" s="64"/>
      <c r="N9" s="65"/>
      <c r="O9" s="60" t="s">
        <v>10</v>
      </c>
      <c r="P9" s="60"/>
      <c r="Q9" s="60"/>
    </row>
    <row r="10" spans="1:17" x14ac:dyDescent="0.2">
      <c r="A10" s="55"/>
      <c r="B10" s="55"/>
      <c r="C10" s="58"/>
      <c r="D10" s="55"/>
      <c r="E10" s="58"/>
      <c r="F10" s="58"/>
      <c r="G10" s="58"/>
      <c r="H10" s="58"/>
      <c r="I10" s="58"/>
      <c r="J10" s="66"/>
      <c r="K10" s="67"/>
      <c r="L10" s="67"/>
      <c r="M10" s="67"/>
      <c r="N10" s="68"/>
      <c r="O10" s="34" t="s">
        <v>11</v>
      </c>
      <c r="P10" s="34" t="s">
        <v>11</v>
      </c>
      <c r="Q10" s="34" t="s">
        <v>11</v>
      </c>
    </row>
    <row r="11" spans="1:17" ht="26.25" customHeight="1" x14ac:dyDescent="0.2">
      <c r="A11" s="56"/>
      <c r="B11" s="56"/>
      <c r="C11" s="59"/>
      <c r="D11" s="56"/>
      <c r="E11" s="59"/>
      <c r="F11" s="59"/>
      <c r="G11" s="59"/>
      <c r="H11" s="59"/>
      <c r="I11" s="59"/>
      <c r="J11" s="13" t="s">
        <v>23</v>
      </c>
      <c r="K11" s="13" t="s">
        <v>24</v>
      </c>
      <c r="L11" s="13" t="s">
        <v>25</v>
      </c>
      <c r="M11" s="13" t="s">
        <v>26</v>
      </c>
      <c r="N11" s="13" t="s">
        <v>21</v>
      </c>
      <c r="O11" s="12" t="s">
        <v>12</v>
      </c>
      <c r="P11" s="12" t="s">
        <v>13</v>
      </c>
      <c r="Q11" s="12" t="s">
        <v>14</v>
      </c>
    </row>
    <row r="12" spans="1:17" s="19" customFormat="1" ht="81.75" customHeight="1" x14ac:dyDescent="0.2">
      <c r="A12" s="14">
        <v>1</v>
      </c>
      <c r="B12" s="17" t="s">
        <v>34</v>
      </c>
      <c r="C12" s="18" t="s">
        <v>35</v>
      </c>
      <c r="D12" s="20" t="s">
        <v>36</v>
      </c>
      <c r="E12" s="21">
        <v>253</v>
      </c>
      <c r="F12" s="22">
        <v>100</v>
      </c>
      <c r="G12" s="22">
        <v>1</v>
      </c>
      <c r="H12" s="22">
        <v>0</v>
      </c>
      <c r="I12" s="26">
        <v>10115971.6</v>
      </c>
      <c r="J12" s="22">
        <v>0</v>
      </c>
      <c r="K12" s="23">
        <v>1820000</v>
      </c>
      <c r="L12" s="23">
        <v>0</v>
      </c>
      <c r="M12" s="22">
        <v>0</v>
      </c>
      <c r="N12" s="24">
        <f>+M12+L12+K12+J12</f>
        <v>1820000</v>
      </c>
      <c r="O12" s="25">
        <f>H12/G12</f>
        <v>0</v>
      </c>
      <c r="P12" s="25">
        <f>F12/E12</f>
        <v>0.39525691699604742</v>
      </c>
      <c r="Q12" s="25">
        <f>N12/I12</f>
        <v>0.17991351418977888</v>
      </c>
    </row>
    <row r="13" spans="1:17" ht="63.75" x14ac:dyDescent="0.2">
      <c r="A13" s="14">
        <v>2</v>
      </c>
      <c r="B13" s="28" t="s">
        <v>30</v>
      </c>
      <c r="C13" s="16" t="s">
        <v>37</v>
      </c>
      <c r="D13" s="20" t="s">
        <v>36</v>
      </c>
      <c r="E13" s="21">
        <v>266</v>
      </c>
      <c r="F13" s="23">
        <v>99</v>
      </c>
      <c r="G13" s="23">
        <v>1</v>
      </c>
      <c r="H13" s="23">
        <v>0</v>
      </c>
      <c r="I13" s="30">
        <v>1160000</v>
      </c>
      <c r="J13" s="23">
        <v>0</v>
      </c>
      <c r="K13" s="23">
        <v>301600</v>
      </c>
      <c r="L13" s="23">
        <v>0</v>
      </c>
      <c r="M13" s="23">
        <v>0</v>
      </c>
      <c r="N13" s="24">
        <f t="shared" ref="N13:N19" si="0">+M13+L13+K13+J13</f>
        <v>301600</v>
      </c>
      <c r="O13" s="25">
        <f t="shared" ref="O13:O19" si="1">H13/G13</f>
        <v>0</v>
      </c>
      <c r="P13" s="25">
        <f t="shared" ref="P13:P19" si="2">F13/E13</f>
        <v>0.37218045112781956</v>
      </c>
      <c r="Q13" s="25">
        <f t="shared" ref="Q13:Q19" si="3">N13/I13</f>
        <v>0.26</v>
      </c>
    </row>
    <row r="14" spans="1:17" ht="51" x14ac:dyDescent="0.2">
      <c r="A14" s="14">
        <v>3</v>
      </c>
      <c r="B14" s="28" t="s">
        <v>30</v>
      </c>
      <c r="C14" s="16" t="s">
        <v>38</v>
      </c>
      <c r="D14" s="20" t="s">
        <v>36</v>
      </c>
      <c r="E14" s="21">
        <v>250</v>
      </c>
      <c r="F14" s="23">
        <v>97</v>
      </c>
      <c r="G14" s="23">
        <v>1</v>
      </c>
      <c r="H14" s="23">
        <v>0</v>
      </c>
      <c r="I14" s="30">
        <v>3900000</v>
      </c>
      <c r="J14" s="23">
        <v>0</v>
      </c>
      <c r="K14" s="23">
        <v>1013999.98</v>
      </c>
      <c r="L14" s="23">
        <v>0</v>
      </c>
      <c r="M14" s="23">
        <v>0</v>
      </c>
      <c r="N14" s="24">
        <f t="shared" si="0"/>
        <v>1013999.98</v>
      </c>
      <c r="O14" s="25">
        <f t="shared" si="1"/>
        <v>0</v>
      </c>
      <c r="P14" s="25">
        <f t="shared" si="2"/>
        <v>0.38800000000000001</v>
      </c>
      <c r="Q14" s="25">
        <f t="shared" si="3"/>
        <v>0.25999999487179487</v>
      </c>
    </row>
    <row r="15" spans="1:17" ht="38.25" x14ac:dyDescent="0.2">
      <c r="A15" s="14">
        <v>4</v>
      </c>
      <c r="B15" s="28" t="s">
        <v>30</v>
      </c>
      <c r="C15" s="16" t="s">
        <v>42</v>
      </c>
      <c r="D15" s="20" t="s">
        <v>36</v>
      </c>
      <c r="E15" s="21">
        <v>131</v>
      </c>
      <c r="F15" s="23">
        <v>97</v>
      </c>
      <c r="G15" s="23">
        <v>1</v>
      </c>
      <c r="H15" s="23">
        <v>0</v>
      </c>
      <c r="I15" s="30">
        <v>4709975.22</v>
      </c>
      <c r="J15" s="23">
        <v>0</v>
      </c>
      <c r="K15" s="23">
        <v>572000</v>
      </c>
      <c r="L15" s="23">
        <v>0</v>
      </c>
      <c r="M15" s="23">
        <v>0</v>
      </c>
      <c r="N15" s="24">
        <f t="shared" si="0"/>
        <v>572000</v>
      </c>
      <c r="O15" s="25">
        <f t="shared" si="1"/>
        <v>0</v>
      </c>
      <c r="P15" s="25">
        <f t="shared" si="2"/>
        <v>0.74045801526717558</v>
      </c>
      <c r="Q15" s="25">
        <f t="shared" si="3"/>
        <v>0.12144437566701254</v>
      </c>
    </row>
    <row r="16" spans="1:17" ht="51" x14ac:dyDescent="0.2">
      <c r="A16" s="14">
        <v>5</v>
      </c>
      <c r="B16" s="28" t="s">
        <v>30</v>
      </c>
      <c r="C16" s="16" t="s">
        <v>39</v>
      </c>
      <c r="D16" s="20" t="s">
        <v>36</v>
      </c>
      <c r="E16" s="21">
        <v>263</v>
      </c>
      <c r="F16" s="23">
        <v>96</v>
      </c>
      <c r="G16" s="23">
        <v>1</v>
      </c>
      <c r="H16" s="23">
        <v>0</v>
      </c>
      <c r="I16" s="30">
        <v>1165000</v>
      </c>
      <c r="J16" s="23">
        <v>0</v>
      </c>
      <c r="K16" s="23">
        <v>302999.98</v>
      </c>
      <c r="L16" s="23">
        <v>0</v>
      </c>
      <c r="M16" s="23">
        <v>0</v>
      </c>
      <c r="N16" s="24">
        <f t="shared" si="0"/>
        <v>302999.98</v>
      </c>
      <c r="O16" s="25">
        <f t="shared" si="1"/>
        <v>0</v>
      </c>
      <c r="P16" s="25">
        <f t="shared" si="2"/>
        <v>0.36501901140684412</v>
      </c>
      <c r="Q16" s="25">
        <f t="shared" si="3"/>
        <v>0.26008581974248923</v>
      </c>
    </row>
    <row r="17" spans="1:17" ht="63.75" x14ac:dyDescent="0.2">
      <c r="A17" s="14">
        <v>6</v>
      </c>
      <c r="B17" s="28" t="s">
        <v>30</v>
      </c>
      <c r="C17" s="16" t="s">
        <v>45</v>
      </c>
      <c r="D17" s="20" t="s">
        <v>36</v>
      </c>
      <c r="E17" s="21">
        <v>256</v>
      </c>
      <c r="F17" s="31">
        <v>96</v>
      </c>
      <c r="G17" s="31">
        <v>1</v>
      </c>
      <c r="H17" s="31">
        <v>0</v>
      </c>
      <c r="I17" s="32">
        <v>3740000</v>
      </c>
      <c r="J17" s="24">
        <v>0</v>
      </c>
      <c r="K17" s="24">
        <v>394146.21</v>
      </c>
      <c r="L17" s="24">
        <v>0</v>
      </c>
      <c r="M17" s="31">
        <v>0</v>
      </c>
      <c r="N17" s="24">
        <f t="shared" si="0"/>
        <v>394146.21</v>
      </c>
      <c r="O17" s="25">
        <f t="shared" si="1"/>
        <v>0</v>
      </c>
      <c r="P17" s="25">
        <f t="shared" si="2"/>
        <v>0.375</v>
      </c>
      <c r="Q17" s="25">
        <f t="shared" si="3"/>
        <v>0.1053866871657754</v>
      </c>
    </row>
    <row r="18" spans="1:17" ht="51" x14ac:dyDescent="0.2">
      <c r="A18" s="15">
        <v>7</v>
      </c>
      <c r="B18" s="28" t="s">
        <v>30</v>
      </c>
      <c r="C18" s="29" t="s">
        <v>40</v>
      </c>
      <c r="D18" s="33" t="s">
        <v>36</v>
      </c>
      <c r="E18" s="21">
        <v>248</v>
      </c>
      <c r="F18" s="31">
        <v>95</v>
      </c>
      <c r="G18" s="31">
        <v>1</v>
      </c>
      <c r="H18" s="31">
        <v>0</v>
      </c>
      <c r="I18" s="32">
        <v>1125000</v>
      </c>
      <c r="J18" s="24">
        <v>0</v>
      </c>
      <c r="K18" s="24">
        <v>492687.39</v>
      </c>
      <c r="L18" s="24">
        <v>0</v>
      </c>
      <c r="M18" s="31">
        <v>0</v>
      </c>
      <c r="N18" s="24">
        <f t="shared" si="0"/>
        <v>492687.39</v>
      </c>
      <c r="O18" s="25">
        <f t="shared" si="1"/>
        <v>0</v>
      </c>
      <c r="P18" s="25">
        <f t="shared" si="2"/>
        <v>0.38306451612903225</v>
      </c>
      <c r="Q18" s="25">
        <f t="shared" si="3"/>
        <v>0.43794434666666671</v>
      </c>
    </row>
    <row r="19" spans="1:17" ht="51" x14ac:dyDescent="0.2">
      <c r="A19" s="15">
        <v>8</v>
      </c>
      <c r="B19" s="28" t="s">
        <v>30</v>
      </c>
      <c r="C19" s="29" t="s">
        <v>40</v>
      </c>
      <c r="D19" s="33" t="s">
        <v>36</v>
      </c>
      <c r="E19" s="21">
        <v>260</v>
      </c>
      <c r="F19" s="31">
        <v>94</v>
      </c>
      <c r="G19" s="31">
        <v>1</v>
      </c>
      <c r="H19" s="31">
        <v>0</v>
      </c>
      <c r="I19" s="32">
        <v>4244053.18</v>
      </c>
      <c r="J19" s="24">
        <v>0</v>
      </c>
      <c r="K19" s="24">
        <v>1103453.77</v>
      </c>
      <c r="L19" s="24">
        <v>0</v>
      </c>
      <c r="M19" s="31">
        <v>0</v>
      </c>
      <c r="N19" s="24">
        <f t="shared" si="0"/>
        <v>1103453.77</v>
      </c>
      <c r="O19" s="25">
        <f t="shared" si="1"/>
        <v>0</v>
      </c>
      <c r="P19" s="25">
        <f t="shared" si="2"/>
        <v>0.36153846153846153</v>
      </c>
      <c r="Q19" s="25">
        <f t="shared" si="3"/>
        <v>0.25999998661656737</v>
      </c>
    </row>
    <row r="20" spans="1:17" x14ac:dyDescent="0.2">
      <c r="A20" s="5"/>
      <c r="B20" s="5"/>
      <c r="C20" s="5"/>
      <c r="D20" s="5"/>
      <c r="E20" s="5"/>
      <c r="F20" s="5"/>
      <c r="G20" s="5"/>
      <c r="H20" s="8" t="s">
        <v>0</v>
      </c>
      <c r="I20" s="27">
        <f>+I19+I18+I17+I16+I15+I14+I13+I12</f>
        <v>30160000</v>
      </c>
      <c r="J20" s="24">
        <f t="shared" ref="J20:N20" si="4">+J19+J18+J17+J16+J15+J14+J13+J12</f>
        <v>0</v>
      </c>
      <c r="K20" s="24">
        <f t="shared" si="4"/>
        <v>6000887.3300000001</v>
      </c>
      <c r="L20" s="24">
        <f t="shared" si="4"/>
        <v>0</v>
      </c>
      <c r="M20" s="24">
        <f t="shared" si="4"/>
        <v>0</v>
      </c>
      <c r="N20" s="24">
        <f t="shared" si="4"/>
        <v>6000887.3300000001</v>
      </c>
      <c r="O20" s="5"/>
      <c r="P20" s="5"/>
      <c r="Q20" s="5"/>
    </row>
    <row r="21" spans="1:17" x14ac:dyDescent="0.2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9"/>
      <c r="P21" s="9"/>
      <c r="Q21" s="9"/>
    </row>
    <row r="22" spans="1:17" x14ac:dyDescent="0.2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/>
      <c r="P22" s="9"/>
      <c r="Q22" s="9"/>
    </row>
    <row r="23" spans="1:17" x14ac:dyDescent="0.2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  <c r="P23" s="9"/>
      <c r="Q23" s="9"/>
    </row>
    <row r="24" spans="1:17" x14ac:dyDescent="0.2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/>
      <c r="P24" s="9"/>
      <c r="Q24" s="9"/>
    </row>
    <row r="25" spans="1:17" x14ac:dyDescent="0.2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2" customForma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2" customFormat="1" ht="13.5" x14ac:dyDescent="0.25">
      <c r="A28" s="10"/>
      <c r="B28" s="11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2" customForma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</sheetData>
  <mergeCells count="26">
    <mergeCell ref="O2:P2"/>
    <mergeCell ref="A4:B4"/>
    <mergeCell ref="C4:D4"/>
    <mergeCell ref="E4:F4"/>
    <mergeCell ref="G4:O4"/>
    <mergeCell ref="P4:Q4"/>
    <mergeCell ref="A5:B5"/>
    <mergeCell ref="C5:O5"/>
    <mergeCell ref="P5:Q5"/>
    <mergeCell ref="A6:B6"/>
    <mergeCell ref="C6:O6"/>
    <mergeCell ref="P6:Q6"/>
    <mergeCell ref="H9:H11"/>
    <mergeCell ref="I9:I11"/>
    <mergeCell ref="J9:N10"/>
    <mergeCell ref="O9:Q9"/>
    <mergeCell ref="A7:B7"/>
    <mergeCell ref="C7:O7"/>
    <mergeCell ref="P7:Q7"/>
    <mergeCell ref="A9:A11"/>
    <mergeCell ref="B9:B11"/>
    <mergeCell ref="C9:C11"/>
    <mergeCell ref="D9:D11"/>
    <mergeCell ref="E9:E11"/>
    <mergeCell ref="F9:F11"/>
    <mergeCell ref="G9:G11"/>
  </mergeCells>
  <pageMargins left="0.70866141732283472" right="0.70866141732283472" top="0.74803149606299213" bottom="0.74803149606299213" header="0.31496062992125984" footer="0.31496062992125984"/>
  <pageSetup paperSize="283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23"/>
  <sheetViews>
    <sheetView tabSelected="1" zoomScale="85" zoomScaleNormal="85" workbookViewId="0">
      <selection activeCell="Z18" sqref="Z18"/>
    </sheetView>
  </sheetViews>
  <sheetFormatPr baseColWidth="10" defaultRowHeight="12.75" x14ac:dyDescent="0.2"/>
  <cols>
    <col min="1" max="1" width="6.140625" style="3" bestFit="1" customWidth="1"/>
    <col min="2" max="2" width="29" style="3" customWidth="1"/>
    <col min="3" max="3" width="22.7109375" style="3" customWidth="1"/>
    <col min="4" max="4" width="10.42578125" style="3" customWidth="1"/>
    <col min="5" max="5" width="13.85546875" style="3" customWidth="1"/>
    <col min="6" max="9" width="12.85546875" style="3" customWidth="1"/>
    <col min="10" max="10" width="7.5703125" style="3" customWidth="1"/>
    <col min="11" max="11" width="9.7109375" style="3" customWidth="1"/>
    <col min="12" max="12" width="11.42578125" style="3" customWidth="1"/>
    <col min="13" max="13" width="7.5703125" style="3" customWidth="1"/>
    <col min="14" max="14" width="9.28515625" style="3" customWidth="1"/>
    <col min="15" max="15" width="8.85546875" style="3" customWidth="1"/>
    <col min="16" max="16" width="10.42578125" style="3" customWidth="1"/>
    <col min="17" max="17" width="10.140625" style="3" customWidth="1"/>
    <col min="18" max="20" width="11.5703125" style="1" hidden="1" customWidth="1"/>
    <col min="21" max="21" width="12.140625" style="1" hidden="1" customWidth="1"/>
    <col min="22" max="22" width="0" style="1" hidden="1" customWidth="1"/>
    <col min="23" max="16384" width="11.42578125" style="1"/>
  </cols>
  <sheetData>
    <row r="1" spans="1:21" s="2" customForma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1" ht="16.5" x14ac:dyDescent="0.3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44</v>
      </c>
      <c r="N2" s="5"/>
      <c r="O2" s="5"/>
      <c r="P2" s="5"/>
      <c r="Q2" s="5"/>
    </row>
    <row r="3" spans="1:21" ht="15.75" x14ac:dyDescent="0.2">
      <c r="A3" s="6" t="s">
        <v>46</v>
      </c>
      <c r="B3" s="7"/>
      <c r="C3" s="7"/>
      <c r="D3" s="7"/>
      <c r="E3" s="7"/>
      <c r="F3" s="7"/>
      <c r="G3" s="7"/>
      <c r="H3" s="5"/>
      <c r="I3" s="5"/>
      <c r="J3" s="5"/>
      <c r="K3" s="5"/>
      <c r="L3" s="5"/>
      <c r="M3" s="5"/>
      <c r="N3" s="5"/>
      <c r="O3" s="61" t="s">
        <v>28</v>
      </c>
      <c r="P3" s="61"/>
    </row>
    <row r="4" spans="1:21" x14ac:dyDescent="0.2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1" x14ac:dyDescent="0.2">
      <c r="A5" s="37" t="s">
        <v>1</v>
      </c>
      <c r="B5" s="37"/>
      <c r="C5" s="39" t="s">
        <v>29</v>
      </c>
      <c r="D5" s="40"/>
      <c r="E5" s="41" t="s">
        <v>2</v>
      </c>
      <c r="F5" s="42"/>
      <c r="G5" s="43"/>
      <c r="H5" s="44"/>
      <c r="I5" s="44"/>
      <c r="J5" s="44"/>
      <c r="K5" s="44"/>
      <c r="L5" s="44"/>
      <c r="M5" s="44"/>
      <c r="N5" s="44"/>
      <c r="O5" s="45"/>
      <c r="P5" s="38"/>
      <c r="Q5" s="38"/>
    </row>
    <row r="6" spans="1:21" x14ac:dyDescent="0.2">
      <c r="A6" s="37" t="s">
        <v>3</v>
      </c>
      <c r="B6" s="37"/>
      <c r="C6" s="39" t="s">
        <v>32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6"/>
      <c r="P6" s="38"/>
      <c r="Q6" s="38"/>
    </row>
    <row r="7" spans="1:21" ht="27" customHeight="1" x14ac:dyDescent="0.2">
      <c r="A7" s="47" t="s">
        <v>15</v>
      </c>
      <c r="B7" s="48"/>
      <c r="C7" s="51" t="s">
        <v>33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P7" s="38"/>
      <c r="Q7" s="38"/>
    </row>
    <row r="8" spans="1:21" ht="16.5" customHeight="1" x14ac:dyDescent="0.2">
      <c r="A8" s="49" t="s">
        <v>4</v>
      </c>
      <c r="B8" s="50"/>
      <c r="C8" s="39" t="s">
        <v>31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6"/>
      <c r="P8" s="38"/>
      <c r="Q8" s="38"/>
    </row>
    <row r="9" spans="1:2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21" ht="12.75" customHeight="1" x14ac:dyDescent="0.2">
      <c r="A10" s="54" t="s">
        <v>5</v>
      </c>
      <c r="B10" s="54" t="s">
        <v>6</v>
      </c>
      <c r="C10" s="57" t="s">
        <v>18</v>
      </c>
      <c r="D10" s="54" t="s">
        <v>7</v>
      </c>
      <c r="E10" s="57" t="s">
        <v>8</v>
      </c>
      <c r="F10" s="57" t="s">
        <v>9</v>
      </c>
      <c r="G10" s="57" t="s">
        <v>16</v>
      </c>
      <c r="H10" s="57" t="s">
        <v>17</v>
      </c>
      <c r="I10" s="57" t="s">
        <v>20</v>
      </c>
      <c r="J10" s="62" t="s">
        <v>19</v>
      </c>
      <c r="K10" s="63"/>
      <c r="L10" s="63"/>
      <c r="M10" s="64"/>
      <c r="N10" s="65"/>
      <c r="O10" s="60" t="s">
        <v>10</v>
      </c>
      <c r="P10" s="60"/>
      <c r="Q10" s="60"/>
    </row>
    <row r="11" spans="1:21" x14ac:dyDescent="0.2">
      <c r="A11" s="55"/>
      <c r="B11" s="55"/>
      <c r="C11" s="58"/>
      <c r="D11" s="55"/>
      <c r="E11" s="58"/>
      <c r="F11" s="58"/>
      <c r="G11" s="58"/>
      <c r="H11" s="58"/>
      <c r="I11" s="58"/>
      <c r="J11" s="66"/>
      <c r="K11" s="67"/>
      <c r="L11" s="67"/>
      <c r="M11" s="67"/>
      <c r="N11" s="68"/>
      <c r="O11" s="34" t="s">
        <v>11</v>
      </c>
      <c r="P11" s="34" t="s">
        <v>11</v>
      </c>
      <c r="Q11" s="34" t="s">
        <v>11</v>
      </c>
    </row>
    <row r="12" spans="1:21" ht="26.25" customHeight="1" x14ac:dyDescent="0.2">
      <c r="A12" s="56"/>
      <c r="B12" s="56"/>
      <c r="C12" s="59"/>
      <c r="D12" s="56"/>
      <c r="E12" s="59"/>
      <c r="F12" s="59"/>
      <c r="G12" s="59"/>
      <c r="H12" s="59"/>
      <c r="I12" s="59"/>
      <c r="J12" s="13" t="s">
        <v>23</v>
      </c>
      <c r="K12" s="13" t="s">
        <v>24</v>
      </c>
      <c r="L12" s="13" t="s">
        <v>25</v>
      </c>
      <c r="M12" s="13" t="s">
        <v>26</v>
      </c>
      <c r="N12" s="13" t="s">
        <v>21</v>
      </c>
      <c r="O12" s="12" t="s">
        <v>12</v>
      </c>
      <c r="P12" s="12" t="s">
        <v>13</v>
      </c>
      <c r="Q12" s="12" t="s">
        <v>14</v>
      </c>
    </row>
    <row r="13" spans="1:21" s="19" customFormat="1" ht="81.75" customHeight="1" x14ac:dyDescent="0.2">
      <c r="A13" s="14">
        <v>1</v>
      </c>
      <c r="B13" s="17" t="s">
        <v>34</v>
      </c>
      <c r="C13" s="18" t="s">
        <v>35</v>
      </c>
      <c r="D13" s="20" t="s">
        <v>36</v>
      </c>
      <c r="E13" s="21">
        <v>253</v>
      </c>
      <c r="F13" s="22">
        <v>192</v>
      </c>
      <c r="G13" s="22">
        <v>1</v>
      </c>
      <c r="H13" s="22">
        <v>0</v>
      </c>
      <c r="I13" s="26">
        <v>10115971.6</v>
      </c>
      <c r="J13" s="22">
        <v>0</v>
      </c>
      <c r="K13" s="23">
        <v>1820000</v>
      </c>
      <c r="L13" s="23">
        <v>2730000</v>
      </c>
      <c r="M13" s="22">
        <v>0</v>
      </c>
      <c r="N13" s="24">
        <f>+M13+L13+K13+J13</f>
        <v>4550000</v>
      </c>
      <c r="O13" s="25">
        <f>H13/G13</f>
        <v>0</v>
      </c>
      <c r="P13" s="25">
        <f>F13/E13</f>
        <v>0.75889328063241102</v>
      </c>
      <c r="Q13" s="25">
        <f>N13/I13</f>
        <v>0.4497837854744472</v>
      </c>
      <c r="R13" s="35"/>
      <c r="S13" s="35"/>
      <c r="T13" s="35"/>
      <c r="U13" s="35"/>
    </row>
    <row r="14" spans="1:21" ht="63.75" x14ac:dyDescent="0.2">
      <c r="A14" s="14">
        <v>2</v>
      </c>
      <c r="B14" s="28" t="s">
        <v>30</v>
      </c>
      <c r="C14" s="16" t="s">
        <v>37</v>
      </c>
      <c r="D14" s="20" t="s">
        <v>36</v>
      </c>
      <c r="E14" s="21">
        <v>266</v>
      </c>
      <c r="F14" s="23">
        <v>191</v>
      </c>
      <c r="G14" s="23">
        <v>1</v>
      </c>
      <c r="H14" s="23">
        <v>0</v>
      </c>
      <c r="I14" s="30">
        <v>1160000</v>
      </c>
      <c r="J14" s="23">
        <v>0</v>
      </c>
      <c r="K14" s="23">
        <v>301600</v>
      </c>
      <c r="L14" s="23">
        <v>623103.81999999995</v>
      </c>
      <c r="M14" s="23">
        <v>0</v>
      </c>
      <c r="N14" s="24">
        <f t="shared" ref="N14:N20" si="0">+M14+L14+K14+J14</f>
        <v>924703.82</v>
      </c>
      <c r="O14" s="25">
        <f t="shared" ref="O14:O20" si="1">H14/G14</f>
        <v>0</v>
      </c>
      <c r="P14" s="25">
        <f t="shared" ref="P14:P20" si="2">F14/E14</f>
        <v>0.71804511278195493</v>
      </c>
      <c r="Q14" s="25">
        <f t="shared" ref="Q14:Q20" si="3">N14/I14</f>
        <v>0.79715846551724134</v>
      </c>
      <c r="R14" s="36"/>
      <c r="S14" s="36"/>
      <c r="T14" s="36"/>
      <c r="U14" s="36"/>
    </row>
    <row r="15" spans="1:21" ht="51" x14ac:dyDescent="0.2">
      <c r="A15" s="14">
        <v>3</v>
      </c>
      <c r="B15" s="28" t="s">
        <v>30</v>
      </c>
      <c r="C15" s="16" t="s">
        <v>38</v>
      </c>
      <c r="D15" s="20" t="s">
        <v>36</v>
      </c>
      <c r="E15" s="21">
        <v>250</v>
      </c>
      <c r="F15" s="23">
        <v>189</v>
      </c>
      <c r="G15" s="23">
        <v>1</v>
      </c>
      <c r="H15" s="23">
        <v>0</v>
      </c>
      <c r="I15" s="30">
        <v>3900000</v>
      </c>
      <c r="J15" s="23">
        <v>0</v>
      </c>
      <c r="K15" s="23">
        <v>1013999.98</v>
      </c>
      <c r="L15" s="23">
        <v>2073500</v>
      </c>
      <c r="M15" s="23">
        <v>0</v>
      </c>
      <c r="N15" s="24">
        <f t="shared" si="0"/>
        <v>3087499.98</v>
      </c>
      <c r="O15" s="25">
        <f t="shared" si="1"/>
        <v>0</v>
      </c>
      <c r="P15" s="25">
        <f t="shared" si="2"/>
        <v>0.75600000000000001</v>
      </c>
      <c r="Q15" s="25">
        <f t="shared" si="3"/>
        <v>0.79166666153846155</v>
      </c>
      <c r="R15" s="36">
        <v>799500</v>
      </c>
      <c r="S15" s="36">
        <v>507000</v>
      </c>
      <c r="T15" s="36">
        <v>767000</v>
      </c>
      <c r="U15" s="36">
        <f>SUM(R15:T15)</f>
        <v>2073500</v>
      </c>
    </row>
    <row r="16" spans="1:21" ht="38.25" x14ac:dyDescent="0.2">
      <c r="A16" s="14">
        <v>4</v>
      </c>
      <c r="B16" s="28" t="s">
        <v>30</v>
      </c>
      <c r="C16" s="16" t="s">
        <v>42</v>
      </c>
      <c r="D16" s="20" t="s">
        <v>36</v>
      </c>
      <c r="E16" s="21">
        <v>250</v>
      </c>
      <c r="F16" s="23">
        <v>189</v>
      </c>
      <c r="G16" s="23">
        <v>1</v>
      </c>
      <c r="H16" s="23">
        <v>0</v>
      </c>
      <c r="I16" s="30">
        <v>4709975.22</v>
      </c>
      <c r="J16" s="23">
        <v>0</v>
      </c>
      <c r="K16" s="23">
        <v>572000</v>
      </c>
      <c r="L16" s="23">
        <v>1105000</v>
      </c>
      <c r="M16" s="23">
        <v>0</v>
      </c>
      <c r="N16" s="24">
        <f t="shared" si="0"/>
        <v>1677000</v>
      </c>
      <c r="O16" s="25">
        <f t="shared" si="1"/>
        <v>0</v>
      </c>
      <c r="P16" s="25">
        <f>F16/E16</f>
        <v>0.75600000000000001</v>
      </c>
      <c r="Q16" s="25">
        <f t="shared" si="3"/>
        <v>0.35605282866010496</v>
      </c>
      <c r="R16" s="36">
        <v>325000</v>
      </c>
      <c r="S16" s="36">
        <v>390000</v>
      </c>
      <c r="T16" s="36">
        <v>390000</v>
      </c>
      <c r="U16" s="36">
        <f>SUM(R16:T16)</f>
        <v>1105000</v>
      </c>
    </row>
    <row r="17" spans="1:21" ht="51" x14ac:dyDescent="0.2">
      <c r="A17" s="14">
        <v>5</v>
      </c>
      <c r="B17" s="28" t="s">
        <v>30</v>
      </c>
      <c r="C17" s="16" t="s">
        <v>39</v>
      </c>
      <c r="D17" s="20" t="s">
        <v>36</v>
      </c>
      <c r="E17" s="21">
        <v>263</v>
      </c>
      <c r="F17" s="23">
        <v>188</v>
      </c>
      <c r="G17" s="23">
        <v>1</v>
      </c>
      <c r="H17" s="23">
        <v>0</v>
      </c>
      <c r="I17" s="30">
        <v>1165000</v>
      </c>
      <c r="J17" s="23">
        <v>0</v>
      </c>
      <c r="K17" s="23">
        <v>302999.98</v>
      </c>
      <c r="L17" s="23">
        <v>584349.97</v>
      </c>
      <c r="M17" s="23">
        <v>0</v>
      </c>
      <c r="N17" s="24">
        <f t="shared" si="0"/>
        <v>887349.95</v>
      </c>
      <c r="O17" s="25">
        <f t="shared" si="1"/>
        <v>0</v>
      </c>
      <c r="P17" s="25">
        <f t="shared" ref="P17:P23" si="4">F17/E17</f>
        <v>0.71482889733840305</v>
      </c>
      <c r="Q17" s="25">
        <f t="shared" si="3"/>
        <v>0.76167377682403425</v>
      </c>
      <c r="R17" s="36">
        <v>151449.99</v>
      </c>
      <c r="S17" s="36">
        <v>151449.99</v>
      </c>
      <c r="T17" s="36">
        <v>281449.99</v>
      </c>
      <c r="U17" s="36">
        <f t="shared" ref="U17:U20" si="5">SUM(R17:T17)</f>
        <v>584349.97</v>
      </c>
    </row>
    <row r="18" spans="1:21" ht="63.75" x14ac:dyDescent="0.2">
      <c r="A18" s="14">
        <v>6</v>
      </c>
      <c r="B18" s="28" t="s">
        <v>30</v>
      </c>
      <c r="C18" s="16" t="s">
        <v>45</v>
      </c>
      <c r="D18" s="20" t="s">
        <v>36</v>
      </c>
      <c r="E18" s="21">
        <v>256</v>
      </c>
      <c r="F18" s="31">
        <v>188</v>
      </c>
      <c r="G18" s="31">
        <v>1</v>
      </c>
      <c r="H18" s="31">
        <v>0</v>
      </c>
      <c r="I18" s="32">
        <v>3740000</v>
      </c>
      <c r="J18" s="24">
        <v>0</v>
      </c>
      <c r="K18" s="24">
        <v>394146.21</v>
      </c>
      <c r="L18" s="24">
        <v>851219.33</v>
      </c>
      <c r="M18" s="31">
        <v>0</v>
      </c>
      <c r="N18" s="24">
        <f t="shared" si="0"/>
        <v>1245365.54</v>
      </c>
      <c r="O18" s="25">
        <f t="shared" si="1"/>
        <v>0</v>
      </c>
      <c r="P18" s="25">
        <f t="shared" si="4"/>
        <v>0.734375</v>
      </c>
      <c r="Q18" s="25">
        <f t="shared" si="3"/>
        <v>0.33298543850267381</v>
      </c>
      <c r="R18" s="36">
        <v>197073.08</v>
      </c>
      <c r="S18" s="36">
        <v>197073.11</v>
      </c>
      <c r="T18" s="36">
        <v>457073.11</v>
      </c>
      <c r="U18" s="36">
        <f t="shared" si="5"/>
        <v>851219.29999999993</v>
      </c>
    </row>
    <row r="19" spans="1:21" ht="51" x14ac:dyDescent="0.2">
      <c r="A19" s="15">
        <v>7</v>
      </c>
      <c r="B19" s="28" t="s">
        <v>30</v>
      </c>
      <c r="C19" s="29" t="s">
        <v>40</v>
      </c>
      <c r="D19" s="33" t="s">
        <v>36</v>
      </c>
      <c r="E19" s="21">
        <v>248</v>
      </c>
      <c r="F19" s="31">
        <v>187</v>
      </c>
      <c r="G19" s="31">
        <v>1</v>
      </c>
      <c r="H19" s="31">
        <v>0</v>
      </c>
      <c r="I19" s="32">
        <v>1125000</v>
      </c>
      <c r="J19" s="24">
        <v>0</v>
      </c>
      <c r="K19" s="24">
        <v>492687.39</v>
      </c>
      <c r="L19" s="24">
        <v>632312.62</v>
      </c>
      <c r="M19" s="31">
        <v>0</v>
      </c>
      <c r="N19" s="24">
        <f t="shared" si="0"/>
        <v>1125000.01</v>
      </c>
      <c r="O19" s="25">
        <f t="shared" si="1"/>
        <v>0</v>
      </c>
      <c r="P19" s="25">
        <f t="shared" si="4"/>
        <v>0.75403225806451613</v>
      </c>
      <c r="Q19" s="25">
        <f t="shared" si="3"/>
        <v>1.000000008888889</v>
      </c>
      <c r="R19" s="36">
        <v>347750</v>
      </c>
      <c r="S19" s="36">
        <v>284562.62</v>
      </c>
      <c r="T19" s="36"/>
      <c r="U19" s="36">
        <f t="shared" si="5"/>
        <v>632312.62</v>
      </c>
    </row>
    <row r="20" spans="1:21" ht="38.25" x14ac:dyDescent="0.2">
      <c r="A20" s="15">
        <v>8</v>
      </c>
      <c r="B20" s="28" t="s">
        <v>30</v>
      </c>
      <c r="C20" s="29" t="s">
        <v>47</v>
      </c>
      <c r="D20" s="33" t="s">
        <v>36</v>
      </c>
      <c r="E20" s="21">
        <v>260</v>
      </c>
      <c r="F20" s="31">
        <v>186</v>
      </c>
      <c r="G20" s="31">
        <v>1</v>
      </c>
      <c r="H20" s="31">
        <v>0</v>
      </c>
      <c r="I20" s="32">
        <v>4244053.18</v>
      </c>
      <c r="J20" s="24">
        <v>0</v>
      </c>
      <c r="K20" s="24">
        <v>1103453.77</v>
      </c>
      <c r="L20" s="24">
        <v>522862.1</v>
      </c>
      <c r="M20" s="31">
        <v>0</v>
      </c>
      <c r="N20" s="24">
        <f t="shared" si="0"/>
        <v>1626315.87</v>
      </c>
      <c r="O20" s="25">
        <f t="shared" si="1"/>
        <v>0</v>
      </c>
      <c r="P20" s="25">
        <f t="shared" si="4"/>
        <v>0.7153846153846154</v>
      </c>
      <c r="Q20" s="25">
        <f t="shared" si="3"/>
        <v>0.38319874917307239</v>
      </c>
      <c r="R20" s="36"/>
      <c r="S20" s="36"/>
      <c r="T20" s="36"/>
      <c r="U20" s="36">
        <f t="shared" si="5"/>
        <v>0</v>
      </c>
    </row>
    <row r="21" spans="1:21" x14ac:dyDescent="0.2">
      <c r="A21" s="5"/>
      <c r="B21" s="5"/>
      <c r="C21" s="5"/>
      <c r="D21" s="5"/>
      <c r="E21" s="5"/>
      <c r="F21" s="5"/>
      <c r="G21" s="5"/>
      <c r="H21" s="8" t="s">
        <v>0</v>
      </c>
      <c r="I21" s="27">
        <f>+I20+I19+I18+I17+I16+I15+I14+I13</f>
        <v>30160000</v>
      </c>
      <c r="J21" s="24">
        <f t="shared" ref="J21:N21" si="6">+J20+J19+J18+J17+J16+J15+J14+J13</f>
        <v>0</v>
      </c>
      <c r="K21" s="24">
        <f t="shared" si="6"/>
        <v>6000887.3300000001</v>
      </c>
      <c r="L21" s="24">
        <f t="shared" si="6"/>
        <v>9122347.8399999999</v>
      </c>
      <c r="M21" s="24">
        <f t="shared" si="6"/>
        <v>0</v>
      </c>
      <c r="N21" s="24">
        <f t="shared" si="6"/>
        <v>15123235.17</v>
      </c>
      <c r="O21" s="5"/>
      <c r="P21" s="5"/>
      <c r="Q21" s="5"/>
    </row>
    <row r="22" spans="1:21" x14ac:dyDescent="0.2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/>
      <c r="P22" s="9"/>
      <c r="Q22" s="9"/>
    </row>
    <row r="23" spans="1:21" x14ac:dyDescent="0.2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  <c r="P23" s="9"/>
      <c r="Q23" s="9"/>
    </row>
  </sheetData>
  <mergeCells count="26">
    <mergeCell ref="A8:B8"/>
    <mergeCell ref="C8:O8"/>
    <mergeCell ref="P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N11"/>
    <mergeCell ref="O10:Q10"/>
    <mergeCell ref="A6:B6"/>
    <mergeCell ref="C6:O6"/>
    <mergeCell ref="P6:Q6"/>
    <mergeCell ref="A7:B7"/>
    <mergeCell ref="C7:O7"/>
    <mergeCell ref="P7:Q7"/>
    <mergeCell ref="O3:P3"/>
    <mergeCell ref="A5:B5"/>
    <mergeCell ref="C5:D5"/>
    <mergeCell ref="E5:F5"/>
    <mergeCell ref="G5:O5"/>
    <mergeCell ref="P5:Q5"/>
  </mergeCells>
  <pageMargins left="0" right="0" top="0" bottom="0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1</vt:lpstr>
      <vt:lpstr>INFORME 2 ABRIL JUNIO</vt:lpstr>
      <vt:lpstr>INFORME 3 JULIO SEPTIEMBRE</vt:lpstr>
    </vt:vector>
  </TitlesOfParts>
  <Company>AUDITORIA GENERAL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AVRUIZ</dc:creator>
  <cp:lastModifiedBy>Admin</cp:lastModifiedBy>
  <cp:lastPrinted>2018-10-29T17:40:53Z</cp:lastPrinted>
  <dcterms:created xsi:type="dcterms:W3CDTF">2009-03-20T18:18:49Z</dcterms:created>
  <dcterms:modified xsi:type="dcterms:W3CDTF">2018-10-29T17:40:58Z</dcterms:modified>
</cp:coreProperties>
</file>